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filterPrivacy="1" autoCompressPictures="0"/>
  <bookViews>
    <workbookView xWindow="240" yWindow="220" windowWidth="47720" windowHeight="2298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L124" i="1" l="1"/>
  <c r="AM124" i="1"/>
  <c r="AG124" i="1"/>
  <c r="AB124" i="1"/>
  <c r="AL123" i="1"/>
  <c r="AM123" i="1"/>
  <c r="AG123" i="1"/>
  <c r="AB123" i="1"/>
  <c r="AL121" i="1"/>
  <c r="AM121" i="1"/>
  <c r="AG121" i="1"/>
  <c r="AB121" i="1"/>
  <c r="AL120" i="1"/>
  <c r="AM120" i="1"/>
  <c r="AG120" i="1"/>
  <c r="AB120" i="1"/>
  <c r="AL119" i="1"/>
  <c r="AM119" i="1"/>
  <c r="AG119" i="1"/>
  <c r="AB119" i="1"/>
  <c r="AL118" i="1"/>
  <c r="AM118" i="1"/>
  <c r="AG118" i="1"/>
  <c r="AB118" i="1"/>
  <c r="AL117" i="1"/>
  <c r="AM117" i="1"/>
  <c r="AG117" i="1"/>
  <c r="AB117" i="1"/>
  <c r="AL116" i="1"/>
  <c r="AM116" i="1"/>
  <c r="AG116" i="1"/>
  <c r="AB116" i="1"/>
  <c r="AL115" i="1"/>
  <c r="AM115" i="1"/>
  <c r="AG115" i="1"/>
  <c r="AB115" i="1"/>
  <c r="AL113" i="1"/>
  <c r="AM113" i="1"/>
  <c r="AG113" i="1"/>
  <c r="AB113" i="1"/>
  <c r="AL112" i="1"/>
  <c r="AM112" i="1"/>
  <c r="AG112" i="1"/>
  <c r="AB112" i="1"/>
  <c r="AL111" i="1"/>
  <c r="AM111" i="1"/>
  <c r="AG111" i="1"/>
  <c r="AB111" i="1"/>
  <c r="AL110" i="1"/>
  <c r="AM110" i="1"/>
  <c r="AG110" i="1"/>
  <c r="AB110" i="1"/>
  <c r="AL109" i="1"/>
  <c r="AM109" i="1"/>
  <c r="AB109" i="1"/>
  <c r="AL108" i="1"/>
  <c r="AM108" i="1"/>
  <c r="AG108" i="1"/>
  <c r="AB108" i="1"/>
  <c r="AL107" i="1"/>
  <c r="AM107" i="1"/>
  <c r="AG107" i="1"/>
  <c r="AB107" i="1"/>
  <c r="AL106" i="1"/>
  <c r="AM106" i="1"/>
  <c r="AG106" i="1"/>
  <c r="AB106" i="1"/>
  <c r="AL105" i="1"/>
  <c r="AM105" i="1"/>
  <c r="AG105" i="1"/>
  <c r="AB105" i="1"/>
  <c r="AL104" i="1"/>
  <c r="AM104" i="1"/>
  <c r="AG104" i="1"/>
  <c r="AB104" i="1"/>
  <c r="AL103" i="1"/>
  <c r="AM103" i="1"/>
  <c r="AG103" i="1"/>
  <c r="AB103" i="1"/>
  <c r="AL102" i="1"/>
  <c r="AM102" i="1"/>
  <c r="AG102" i="1"/>
  <c r="AB102" i="1"/>
  <c r="AL101" i="1"/>
  <c r="AM101" i="1"/>
  <c r="AG101" i="1"/>
  <c r="AB101" i="1"/>
  <c r="AL100" i="1"/>
  <c r="AM100" i="1"/>
  <c r="AG100" i="1"/>
  <c r="AB100" i="1"/>
  <c r="AL99" i="1"/>
  <c r="AM99" i="1"/>
  <c r="AG99" i="1"/>
  <c r="AB99" i="1"/>
  <c r="AL98" i="1"/>
  <c r="AM98" i="1"/>
  <c r="AG98" i="1"/>
  <c r="AB98" i="1"/>
  <c r="AL97" i="1"/>
  <c r="AM97" i="1"/>
  <c r="AG97" i="1"/>
  <c r="AB97" i="1"/>
  <c r="AL96" i="1"/>
  <c r="AM96" i="1"/>
  <c r="AG96" i="1"/>
  <c r="AB96" i="1"/>
  <c r="AL95" i="1"/>
  <c r="AM95" i="1"/>
  <c r="AG95" i="1"/>
  <c r="AB95" i="1"/>
  <c r="AL94" i="1"/>
  <c r="AM94" i="1"/>
  <c r="AG94" i="1"/>
  <c r="AB94" i="1"/>
  <c r="AL93" i="1"/>
  <c r="AM93" i="1"/>
  <c r="AL92" i="1"/>
  <c r="AM92" i="1"/>
  <c r="AG92" i="1"/>
  <c r="AB92" i="1"/>
  <c r="AL91" i="1"/>
  <c r="AM91" i="1"/>
  <c r="AG91" i="1"/>
  <c r="AB91" i="1"/>
  <c r="AL90" i="1"/>
  <c r="AM90" i="1"/>
  <c r="AG90" i="1"/>
  <c r="AB90" i="1"/>
  <c r="AL89" i="1"/>
  <c r="AM89" i="1"/>
  <c r="AG89" i="1"/>
  <c r="AB89" i="1"/>
  <c r="AL88" i="1"/>
  <c r="AM88" i="1"/>
  <c r="AG88" i="1"/>
  <c r="AB88" i="1"/>
  <c r="AL87" i="1"/>
  <c r="AM87" i="1"/>
  <c r="AG87" i="1"/>
  <c r="AB87" i="1"/>
  <c r="AL86" i="1"/>
  <c r="AM86" i="1"/>
  <c r="AG86" i="1"/>
  <c r="AB86" i="1"/>
  <c r="AL85" i="1"/>
  <c r="AM85" i="1"/>
  <c r="AG85" i="1"/>
  <c r="AB85" i="1"/>
  <c r="AL84" i="1"/>
  <c r="AM84" i="1"/>
  <c r="AG84" i="1"/>
  <c r="AB84" i="1"/>
  <c r="AL83" i="1"/>
  <c r="AM83" i="1"/>
  <c r="AG83" i="1"/>
  <c r="AB83" i="1"/>
  <c r="AL82" i="1"/>
  <c r="AM82" i="1"/>
  <c r="AG82" i="1"/>
  <c r="AB82" i="1"/>
  <c r="AL81" i="1"/>
  <c r="AM81" i="1"/>
  <c r="AG81" i="1"/>
  <c r="AB81" i="1"/>
  <c r="AL80" i="1"/>
  <c r="AM80" i="1"/>
  <c r="AG80" i="1"/>
  <c r="AB80" i="1"/>
  <c r="AL79" i="1"/>
  <c r="AM79" i="1"/>
  <c r="AG79" i="1"/>
  <c r="AB79" i="1"/>
  <c r="AL78" i="1"/>
  <c r="AM78" i="1"/>
  <c r="AG78" i="1"/>
  <c r="AB78" i="1"/>
  <c r="AL77" i="1"/>
  <c r="AM77" i="1"/>
  <c r="AG77" i="1"/>
  <c r="AB77" i="1"/>
  <c r="AL76" i="1"/>
  <c r="AM76" i="1"/>
  <c r="AG76" i="1"/>
  <c r="AB76" i="1"/>
  <c r="AL75" i="1"/>
  <c r="AM75" i="1"/>
  <c r="AG75" i="1"/>
  <c r="AB75" i="1"/>
  <c r="AL74" i="1"/>
  <c r="AM74" i="1"/>
  <c r="AG74" i="1"/>
  <c r="AB74" i="1"/>
  <c r="AL73" i="1"/>
  <c r="AM73" i="1"/>
  <c r="AG73" i="1"/>
  <c r="AB73" i="1"/>
  <c r="AL72" i="1"/>
  <c r="AM72" i="1"/>
  <c r="AG72" i="1"/>
  <c r="AB72" i="1"/>
  <c r="AL71" i="1"/>
  <c r="AM71" i="1"/>
  <c r="AG71" i="1"/>
  <c r="AB71" i="1"/>
  <c r="AL70" i="1"/>
  <c r="AM70" i="1"/>
  <c r="AG70" i="1"/>
  <c r="AB70" i="1"/>
  <c r="AL69" i="1"/>
  <c r="AM69" i="1"/>
  <c r="AG69" i="1"/>
  <c r="AB69" i="1"/>
  <c r="AL68" i="1"/>
  <c r="AM68" i="1"/>
  <c r="AL67" i="1"/>
  <c r="AM67" i="1"/>
  <c r="AG67" i="1"/>
  <c r="AB67" i="1"/>
  <c r="AL66" i="1"/>
  <c r="AM66" i="1"/>
  <c r="AG66" i="1"/>
  <c r="AB66" i="1"/>
  <c r="AL64" i="1"/>
  <c r="AM64" i="1"/>
  <c r="AG64" i="1"/>
  <c r="AB64" i="1"/>
  <c r="AL63" i="1"/>
  <c r="AM63" i="1"/>
  <c r="AG63" i="1"/>
  <c r="AB63" i="1"/>
  <c r="AL62" i="1"/>
  <c r="AM62" i="1"/>
  <c r="AG62" i="1"/>
  <c r="AB62" i="1"/>
  <c r="AL61" i="1"/>
  <c r="AM61" i="1"/>
  <c r="AG61" i="1"/>
  <c r="AB61" i="1"/>
  <c r="AL60" i="1"/>
  <c r="AM60" i="1"/>
  <c r="AG60" i="1"/>
  <c r="AB60" i="1"/>
  <c r="AL59" i="1"/>
  <c r="AM59" i="1"/>
  <c r="AG59" i="1"/>
  <c r="AB59" i="1"/>
  <c r="AL58" i="1"/>
  <c r="AM58" i="1"/>
  <c r="AG58" i="1"/>
  <c r="AB58" i="1"/>
  <c r="AL57" i="1"/>
  <c r="AM57" i="1"/>
  <c r="AG57" i="1"/>
  <c r="AB57" i="1"/>
  <c r="AL56" i="1"/>
  <c r="AM56" i="1"/>
  <c r="AG56" i="1"/>
  <c r="AB56" i="1"/>
  <c r="AL55" i="1"/>
  <c r="AM55" i="1"/>
  <c r="AG55" i="1"/>
  <c r="AB55" i="1"/>
  <c r="AL54" i="1"/>
  <c r="AM54" i="1"/>
  <c r="AG54" i="1"/>
  <c r="AB54" i="1"/>
  <c r="AL53" i="1"/>
  <c r="AM53" i="1"/>
  <c r="AG53" i="1"/>
  <c r="AB53" i="1"/>
  <c r="AL52" i="1"/>
  <c r="AM52" i="1"/>
  <c r="AG52" i="1"/>
  <c r="AB52" i="1"/>
  <c r="AL51" i="1"/>
  <c r="AM51" i="1"/>
  <c r="AG51" i="1"/>
  <c r="AB51" i="1"/>
  <c r="AL50" i="1"/>
  <c r="AM50" i="1"/>
  <c r="AG50" i="1"/>
  <c r="AB50" i="1"/>
  <c r="AL49" i="1"/>
  <c r="AM49" i="1"/>
  <c r="AG49" i="1"/>
  <c r="AB49" i="1"/>
  <c r="AL48" i="1"/>
  <c r="AM48" i="1"/>
  <c r="AL47" i="1"/>
  <c r="AM47" i="1"/>
  <c r="AG47" i="1"/>
  <c r="AB47" i="1"/>
  <c r="AL46" i="1"/>
  <c r="AM46" i="1"/>
  <c r="AG46" i="1"/>
  <c r="AB46" i="1"/>
  <c r="AL45" i="1"/>
  <c r="AM45" i="1"/>
  <c r="AG45" i="1"/>
  <c r="AB45" i="1"/>
  <c r="AL44" i="1"/>
  <c r="AM44" i="1"/>
  <c r="AG44" i="1"/>
  <c r="AB44" i="1"/>
  <c r="AL43" i="1"/>
  <c r="AM43" i="1"/>
  <c r="AG43" i="1"/>
  <c r="AB43" i="1"/>
  <c r="AL42" i="1"/>
  <c r="AM42" i="1"/>
  <c r="AG42" i="1"/>
  <c r="AB42" i="1"/>
  <c r="AL41" i="1"/>
  <c r="AM41" i="1"/>
  <c r="AG41" i="1"/>
  <c r="AB41" i="1"/>
  <c r="AL40" i="1"/>
  <c r="AM40" i="1"/>
  <c r="AG40" i="1"/>
  <c r="AB40" i="1"/>
  <c r="AL39" i="1"/>
  <c r="AM39" i="1"/>
  <c r="AG39" i="1"/>
  <c r="AB39" i="1"/>
  <c r="AL38" i="1"/>
  <c r="AM38" i="1"/>
  <c r="AG38" i="1"/>
  <c r="AB38" i="1"/>
  <c r="AL37" i="1"/>
  <c r="AM37" i="1"/>
  <c r="AG37" i="1"/>
  <c r="AB37" i="1"/>
  <c r="AL36" i="1"/>
  <c r="AM36" i="1"/>
  <c r="AG36" i="1"/>
  <c r="AB36" i="1"/>
  <c r="AL35" i="1"/>
  <c r="AM35" i="1"/>
  <c r="AG35" i="1"/>
  <c r="AB35" i="1"/>
  <c r="AL34" i="1"/>
  <c r="AM34" i="1"/>
  <c r="AG34" i="1"/>
  <c r="AB34" i="1"/>
  <c r="AL33" i="1"/>
  <c r="AM33" i="1"/>
  <c r="AG33" i="1"/>
  <c r="AB33" i="1"/>
  <c r="AL32" i="1"/>
  <c r="AM32" i="1"/>
  <c r="AG32" i="1"/>
  <c r="AB32" i="1"/>
  <c r="AL31" i="1"/>
  <c r="AM31" i="1"/>
  <c r="AG31" i="1"/>
  <c r="AB31" i="1"/>
  <c r="AL30" i="1"/>
  <c r="AM30" i="1"/>
  <c r="AG30" i="1"/>
  <c r="AB30" i="1"/>
  <c r="AL29" i="1"/>
  <c r="AM29" i="1"/>
  <c r="AG29" i="1"/>
  <c r="AB29" i="1"/>
  <c r="AL28" i="1"/>
  <c r="AM28" i="1"/>
  <c r="AG28" i="1"/>
  <c r="AB28" i="1"/>
  <c r="AL27" i="1"/>
  <c r="AM27" i="1"/>
  <c r="AG27" i="1"/>
  <c r="AB27" i="1"/>
  <c r="AL26" i="1"/>
  <c r="AM26" i="1"/>
  <c r="AG26" i="1"/>
  <c r="AB26" i="1"/>
  <c r="AL25" i="1"/>
  <c r="AM25" i="1"/>
  <c r="AG25" i="1"/>
  <c r="AB25" i="1"/>
  <c r="AL24" i="1"/>
  <c r="AM24" i="1"/>
  <c r="AG24" i="1"/>
  <c r="AB24" i="1"/>
  <c r="AL23" i="1"/>
  <c r="AM23" i="1"/>
  <c r="AG23" i="1"/>
  <c r="AB23" i="1"/>
  <c r="AL22" i="1"/>
  <c r="AM22" i="1"/>
  <c r="AG22" i="1"/>
  <c r="AB22" i="1"/>
  <c r="AL21" i="1"/>
  <c r="AM21" i="1"/>
  <c r="AG21" i="1"/>
  <c r="AB21" i="1"/>
  <c r="AL20" i="1"/>
  <c r="AM20" i="1"/>
  <c r="AG20" i="1"/>
  <c r="AB20" i="1"/>
  <c r="AL19" i="1"/>
  <c r="AM19" i="1"/>
  <c r="AG19" i="1"/>
  <c r="AB19" i="1"/>
  <c r="AL18" i="1"/>
  <c r="AM18" i="1"/>
  <c r="AG18" i="1"/>
  <c r="AB18" i="1"/>
  <c r="AL17" i="1"/>
  <c r="AM17" i="1"/>
  <c r="AG17" i="1"/>
  <c r="AB17" i="1"/>
  <c r="AL16" i="1"/>
  <c r="AM16" i="1"/>
  <c r="AG16" i="1"/>
  <c r="AB16" i="1"/>
  <c r="AL15" i="1"/>
  <c r="AM15" i="1"/>
  <c r="AG15" i="1"/>
  <c r="AB15" i="1"/>
  <c r="AL14" i="1"/>
  <c r="AM14" i="1"/>
  <c r="AG14" i="1"/>
  <c r="AB14" i="1"/>
  <c r="AL13" i="1"/>
  <c r="AM13" i="1"/>
  <c r="AG13" i="1"/>
  <c r="AB13" i="1"/>
  <c r="AL12" i="1"/>
  <c r="AM12" i="1"/>
  <c r="AG12" i="1"/>
  <c r="AB12" i="1"/>
  <c r="AL11" i="1"/>
  <c r="AM11" i="1"/>
  <c r="AG11" i="1"/>
  <c r="AB11" i="1"/>
  <c r="AL10" i="1"/>
  <c r="AM10" i="1"/>
  <c r="AG10" i="1"/>
  <c r="AB10" i="1"/>
  <c r="AL9" i="1"/>
  <c r="AM9" i="1"/>
  <c r="AG9" i="1"/>
  <c r="AB9" i="1"/>
  <c r="AL8" i="1"/>
  <c r="AM8" i="1"/>
  <c r="AG8" i="1"/>
  <c r="AB8" i="1"/>
  <c r="AL7" i="1"/>
  <c r="AM7" i="1"/>
  <c r="AG7" i="1"/>
  <c r="AB7" i="1"/>
  <c r="AL6" i="1"/>
  <c r="AM6" i="1"/>
  <c r="AB6" i="1"/>
  <c r="AL5" i="1"/>
  <c r="AM5" i="1"/>
  <c r="AG5" i="1"/>
  <c r="AB5" i="1"/>
  <c r="AL4" i="1"/>
  <c r="AM4" i="1"/>
  <c r="AG4" i="1"/>
  <c r="AB4" i="1"/>
  <c r="AL3" i="1"/>
  <c r="AM3" i="1"/>
  <c r="AG3" i="1"/>
  <c r="AB3" i="1"/>
</calcChain>
</file>

<file path=xl/sharedStrings.xml><?xml version="1.0" encoding="utf-8"?>
<sst xmlns="http://schemas.openxmlformats.org/spreadsheetml/2006/main" count="209" uniqueCount="171">
  <si>
    <t>Institution</t>
  </si>
  <si>
    <t>2015-16 Mainstream QR</t>
  </si>
  <si>
    <t>2015-16 London weighting on mainstream QR</t>
  </si>
  <si>
    <t>2014-15 Mainstream QR</t>
  </si>
  <si>
    <t>2014-15 London weighting on mainstream QR</t>
  </si>
  <si>
    <t>2014-15 Mainstream QR including London weighting</t>
  </si>
  <si>
    <t>2014-15 QR RDP supervision funding</t>
  </si>
  <si>
    <t>2014-15 QR charity support funding</t>
  </si>
  <si>
    <t>2014-15 QR business research funding</t>
  </si>
  <si>
    <t>2014-15 QR for National Research Libraries</t>
  </si>
  <si>
    <t>Difference in recurrent research funding</t>
  </si>
  <si>
    <t>Difference in total research funding</t>
  </si>
  <si>
    <t>Number of UoAs entered</t>
  </si>
  <si>
    <t>Total number of FTE staff submitted</t>
  </si>
  <si>
    <t>Total number of FTE staff eligible</t>
  </si>
  <si>
    <t>Percentage of eligible staff submitted</t>
  </si>
  <si>
    <t>GPA (0-4)</t>
  </si>
  <si>
    <t>Intensity-weighted GPA</t>
  </si>
  <si>
    <t>2008 Staff Numbers</t>
  </si>
  <si>
    <t>2008 GPA</t>
  </si>
  <si>
    <t>Indicative number of staff eligible</t>
  </si>
  <si>
    <t>GPA change</t>
  </si>
  <si>
    <t>QR per FTE 2015/16</t>
  </si>
  <si>
    <t>QR per FTE post transition</t>
  </si>
  <si>
    <t>QR per FTE eligible 2015/16</t>
  </si>
  <si>
    <t>QR per FTE 2008</t>
  </si>
  <si>
    <t>Difference in QR per FTE (using 15/16 figures)</t>
  </si>
  <si>
    <t xml:space="preserve">Anglia Ruskin University </t>
  </si>
  <si>
    <t xml:space="preserve">The Arts University Bournemouth </t>
  </si>
  <si>
    <t xml:space="preserve">University of the Arts, London </t>
  </si>
  <si>
    <t xml:space="preserve">Aston University </t>
  </si>
  <si>
    <t xml:space="preserve">The University of Bath </t>
  </si>
  <si>
    <t xml:space="preserve">Bath Spa University </t>
  </si>
  <si>
    <t xml:space="preserve">University of Bedfordshire </t>
  </si>
  <si>
    <t xml:space="preserve">Birkbeck College </t>
  </si>
  <si>
    <t xml:space="preserve">The University of Birmingham </t>
  </si>
  <si>
    <t xml:space="preserve">Birmingham City University </t>
  </si>
  <si>
    <t xml:space="preserve">Bishop Grosseteste University </t>
  </si>
  <si>
    <t xml:space="preserve">The University of Bolton </t>
  </si>
  <si>
    <t xml:space="preserve">Bournemouth University </t>
  </si>
  <si>
    <t xml:space="preserve">The University of Bradford </t>
  </si>
  <si>
    <t xml:space="preserve">University of Brighton </t>
  </si>
  <si>
    <t xml:space="preserve">University of Bristol </t>
  </si>
  <si>
    <t xml:space="preserve">Brunel University London </t>
  </si>
  <si>
    <t xml:space="preserve">Buckinghamshire New University </t>
  </si>
  <si>
    <t xml:space="preserve">University of Cambridge </t>
  </si>
  <si>
    <t xml:space="preserve">Canterbury Christ Church University </t>
  </si>
  <si>
    <t xml:space="preserve">University of Central Lancashire </t>
  </si>
  <si>
    <t xml:space="preserve">University of Chester </t>
  </si>
  <si>
    <t xml:space="preserve">The University of Chichester </t>
  </si>
  <si>
    <t xml:space="preserve">The City University </t>
  </si>
  <si>
    <t xml:space="preserve">Courtauld Institute of Art </t>
  </si>
  <si>
    <t xml:space="preserve">Coventry University </t>
  </si>
  <si>
    <t xml:space="preserve">Cranfield University </t>
  </si>
  <si>
    <t xml:space="preserve">University for the Creative Arts </t>
  </si>
  <si>
    <t xml:space="preserve">University of Cumbria </t>
  </si>
  <si>
    <t xml:space="preserve">De Montfort University </t>
  </si>
  <si>
    <t xml:space="preserve">University of Derby </t>
  </si>
  <si>
    <t xml:space="preserve">University of Durham </t>
  </si>
  <si>
    <t xml:space="preserve">The University of East Anglia </t>
  </si>
  <si>
    <t xml:space="preserve">University of East London </t>
  </si>
  <si>
    <t xml:space="preserve">Edge Hill University </t>
  </si>
  <si>
    <t xml:space="preserve">The University of Essex </t>
  </si>
  <si>
    <t xml:space="preserve">University of Exeter </t>
  </si>
  <si>
    <t xml:space="preserve">Falmouth University </t>
  </si>
  <si>
    <t xml:space="preserve">University of Gloucestershire </t>
  </si>
  <si>
    <t xml:space="preserve">Goldsmiths' College </t>
  </si>
  <si>
    <t xml:space="preserve">University of Greenwich </t>
  </si>
  <si>
    <t xml:space="preserve">Guildhall School of Music &amp; Drama </t>
  </si>
  <si>
    <t xml:space="preserve">Harper Adams University </t>
  </si>
  <si>
    <t xml:space="preserve">University of Hertfordshire </t>
  </si>
  <si>
    <t xml:space="preserve">Heythrop College </t>
  </si>
  <si>
    <t xml:space="preserve">The University of Huddersfield </t>
  </si>
  <si>
    <t>n/a</t>
  </si>
  <si>
    <t xml:space="preserve">The University of Hull </t>
  </si>
  <si>
    <t xml:space="preserve">Imperial College London </t>
  </si>
  <si>
    <t xml:space="preserve">The Institute of Cancer Research </t>
  </si>
  <si>
    <t xml:space="preserve">The University of Keele </t>
  </si>
  <si>
    <t xml:space="preserve">The University of Kent </t>
  </si>
  <si>
    <t xml:space="preserve">King's College London </t>
  </si>
  <si>
    <t xml:space="preserve">Kingston University </t>
  </si>
  <si>
    <t xml:space="preserve">The University of Lancaster </t>
  </si>
  <si>
    <t xml:space="preserve">The University of Leeds </t>
  </si>
  <si>
    <t xml:space="preserve">Leeds Beckett University </t>
  </si>
  <si>
    <t xml:space="preserve">Leeds Trinity University </t>
  </si>
  <si>
    <t xml:space="preserve">The University of Leicester </t>
  </si>
  <si>
    <t xml:space="preserve">University of Lincoln </t>
  </si>
  <si>
    <t xml:space="preserve">The University of Liverpool </t>
  </si>
  <si>
    <t xml:space="preserve">Liverpool Hope University </t>
  </si>
  <si>
    <t xml:space="preserve">Liverpool John Moores University </t>
  </si>
  <si>
    <t xml:space="preserve">Liverpool School of Tropical Medicine </t>
  </si>
  <si>
    <t xml:space="preserve">University College London </t>
  </si>
  <si>
    <t xml:space="preserve">London Business School </t>
  </si>
  <si>
    <t xml:space="preserve">University of London Institute in Paris </t>
  </si>
  <si>
    <t>N/A</t>
  </si>
  <si>
    <t xml:space="preserve">London Metropolitan University </t>
  </si>
  <si>
    <t xml:space="preserve">The London School of Economics and Political Science </t>
  </si>
  <si>
    <t xml:space="preserve">London School of Hygiene and Tropical Medicine </t>
  </si>
  <si>
    <t xml:space="preserve">London South Bank University </t>
  </si>
  <si>
    <t xml:space="preserve">Loughborough University </t>
  </si>
  <si>
    <t xml:space="preserve">The University of Manchester </t>
  </si>
  <si>
    <t xml:space="preserve">Manchester Metropolitan University </t>
  </si>
  <si>
    <t xml:space="preserve">Middlesex University </t>
  </si>
  <si>
    <t xml:space="preserve">University of Newcastle Upon Tyne </t>
  </si>
  <si>
    <t xml:space="preserve">Newman University </t>
  </si>
  <si>
    <t xml:space="preserve">The University of Northampton </t>
  </si>
  <si>
    <t xml:space="preserve">University of Northumbria at Newcastle </t>
  </si>
  <si>
    <t xml:space="preserve">Norwich University of the Arts </t>
  </si>
  <si>
    <t xml:space="preserve">The University of Nottingham </t>
  </si>
  <si>
    <t xml:space="preserve">Nottingham Trent University </t>
  </si>
  <si>
    <t xml:space="preserve">The Open University </t>
  </si>
  <si>
    <t xml:space="preserve">The School of Oriental and African Studies </t>
  </si>
  <si>
    <t xml:space="preserve">University of Oxford </t>
  </si>
  <si>
    <t xml:space="preserve">Oxford Brookes University </t>
  </si>
  <si>
    <t xml:space="preserve">University of Plymouth </t>
  </si>
  <si>
    <t xml:space="preserve">University of Portsmouth </t>
  </si>
  <si>
    <t xml:space="preserve">Queen Mary University of London </t>
  </si>
  <si>
    <t xml:space="preserve">The University of Reading </t>
  </si>
  <si>
    <t xml:space="preserve">Roehampton University </t>
  </si>
  <si>
    <t xml:space="preserve">Rose Bruford College </t>
  </si>
  <si>
    <t xml:space="preserve">The Royal Academy of Music </t>
  </si>
  <si>
    <t xml:space="preserve">The Royal Agricultural University </t>
  </si>
  <si>
    <t xml:space="preserve">The Royal Central School of Speech and Drama </t>
  </si>
  <si>
    <t xml:space="preserve">The Royal College of Art </t>
  </si>
  <si>
    <t xml:space="preserve">The Royal College of Music </t>
  </si>
  <si>
    <t xml:space="preserve">Royal Holloway, University of London </t>
  </si>
  <si>
    <t xml:space="preserve">Royal Northern College of Music </t>
  </si>
  <si>
    <t xml:space="preserve">The Royal Veterinary College </t>
  </si>
  <si>
    <t xml:space="preserve">The University of Salford </t>
  </si>
  <si>
    <t xml:space="preserve">The University of Sheffield </t>
  </si>
  <si>
    <t xml:space="preserve">Sheffield Hallam University </t>
  </si>
  <si>
    <t xml:space="preserve">The University of Southampton </t>
  </si>
  <si>
    <t xml:space="preserve">Southampton Solent University </t>
  </si>
  <si>
    <t xml:space="preserve">St Mary's University, Twickenham </t>
  </si>
  <si>
    <t xml:space="preserve">St. George's, University of London </t>
  </si>
  <si>
    <t xml:space="preserve">Staffordshire University </t>
  </si>
  <si>
    <t xml:space="preserve">University of Sunderland </t>
  </si>
  <si>
    <t xml:space="preserve">The University of Surrey </t>
  </si>
  <si>
    <t xml:space="preserve">University of Sussex </t>
  </si>
  <si>
    <t xml:space="preserve">Teesside University </t>
  </si>
  <si>
    <t xml:space="preserve">Trinity Laban Conservatoire of Music and Dance Ltd </t>
  </si>
  <si>
    <t xml:space="preserve">The University of Warwick </t>
  </si>
  <si>
    <t xml:space="preserve">The University of West London </t>
  </si>
  <si>
    <t xml:space="preserve">University of the West of England, Bristol </t>
  </si>
  <si>
    <t xml:space="preserve">The University of Westminster </t>
  </si>
  <si>
    <t xml:space="preserve">University of Winchester </t>
  </si>
  <si>
    <t xml:space="preserve">The University of Wolverhampton </t>
  </si>
  <si>
    <t xml:space="preserve">University of Worcester </t>
  </si>
  <si>
    <t xml:space="preserve">Writtle College </t>
  </si>
  <si>
    <t xml:space="preserve">The University of York </t>
  </si>
  <si>
    <t xml:space="preserve">York St John University </t>
  </si>
  <si>
    <t xml:space="preserve">Funding </t>
  </si>
  <si>
    <t xml:space="preserve">2014 REF </t>
  </si>
  <si>
    <t>2008 RAE</t>
  </si>
  <si>
    <t xml:space="preserve">Indicative percentage of eligible staff submitted     </t>
  </si>
  <si>
    <t>QR per FTE eligible post-transition</t>
  </si>
  <si>
    <t>Changes</t>
  </si>
  <si>
    <t xml:space="preserve">Difference in proportions submitted (percentage points) </t>
  </si>
  <si>
    <t>Base research funding level (total funding in 2016/17 and beyond)</t>
  </si>
  <si>
    <t xml:space="preserve">2014-15 research funding </t>
  </si>
  <si>
    <t>2015-16 Total research funding (including transitional elements)</t>
  </si>
  <si>
    <t>Difference in research funding between 14/15 and 15/16</t>
  </si>
  <si>
    <t>Difference in research funding between 2014/15 and 2016/17</t>
  </si>
  <si>
    <t>Volume change</t>
  </si>
  <si>
    <t>Funding change 2015-16</t>
  </si>
  <si>
    <t>Funding change post-transition</t>
  </si>
  <si>
    <t>350*</t>
  </si>
  <si>
    <t>57*</t>
  </si>
  <si>
    <t>1.73*</t>
  </si>
  <si>
    <t>* The figures for FTE staff eligible were provided by the Higher Education Statistics Agency. Subsequent to their release, Staffordshire and Aston Universities announced their figures were incorrect. Aston's corrected figures are included in this table and marked with an asterisk. However, no corrected figure has been supplied by Staffordshire.</t>
  </si>
  <si>
    <t xml:space="preserve">QR per FTE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</si>
</sst>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ambria"/>
      <family val="1"/>
      <scheme val="major"/>
    </font>
    <font>
      <b/>
      <sz val="11"/>
      <color theme="1"/>
      <name val="Cambria"/>
      <family val="1"/>
      <scheme val="major"/>
    </font>
    <font>
      <b/>
      <sz val="10.5"/>
      <color theme="1"/>
      <name val="Cambria"/>
      <family val="1"/>
      <scheme val="major"/>
    </font>
    <font>
      <sz val="10.5"/>
      <color theme="1"/>
      <name val="Cambria"/>
      <family val="1"/>
      <scheme val="major"/>
    </font>
    <font>
      <b/>
      <sz val="11"/>
      <color indexed="8"/>
      <name val="Cambria"/>
      <family val="1"/>
      <scheme val="major"/>
    </font>
    <font>
      <sz val="11"/>
      <color indexed="8"/>
      <name val="Cambria"/>
      <family val="1"/>
      <scheme val="major"/>
    </font>
  </fonts>
  <fills count="17">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applyNumberFormat="0" applyFill="0" applyBorder="0" applyAlignment="0" applyProtection="0"/>
  </cellStyleXfs>
  <cellXfs count="47">
    <xf numFmtId="0" fontId="0" fillId="0" borderId="0" xfId="0"/>
    <xf numFmtId="0" fontId="2" fillId="0" borderId="0" xfId="4" applyAlignment="1">
      <alignment vertical="center"/>
    </xf>
    <xf numFmtId="0" fontId="3" fillId="0" borderId="0" xfId="0" applyFont="1"/>
    <xf numFmtId="0" fontId="5" fillId="0" borderId="1" xfId="3" applyFont="1" applyBorder="1"/>
    <xf numFmtId="0" fontId="6" fillId="0" borderId="1" xfId="3" applyFont="1" applyBorder="1" applyAlignment="1">
      <alignment horizontal="right" wrapText="1"/>
    </xf>
    <xf numFmtId="0" fontId="5" fillId="4" borderId="3" xfId="3" applyFont="1" applyFill="1" applyBorder="1" applyAlignment="1">
      <alignment horizontal="right" wrapText="1"/>
    </xf>
    <xf numFmtId="164" fontId="5" fillId="4" borderId="3" xfId="3" applyNumberFormat="1" applyFont="1" applyFill="1" applyBorder="1" applyAlignment="1">
      <alignment horizontal="right" wrapText="1"/>
    </xf>
    <xf numFmtId="0" fontId="4" fillId="6" borderId="3" xfId="0" applyFont="1" applyFill="1" applyBorder="1" applyAlignment="1">
      <alignment horizontal="center" textRotation="90"/>
    </xf>
    <xf numFmtId="165" fontId="4" fillId="6" borderId="3" xfId="1" applyNumberFormat="1" applyFont="1" applyFill="1" applyBorder="1" applyAlignment="1">
      <alignment horizontal="center" textRotation="90"/>
    </xf>
    <xf numFmtId="43" fontId="4" fillId="6" borderId="3" xfId="1" applyFont="1" applyFill="1" applyBorder="1" applyAlignment="1">
      <alignment horizontal="center" textRotation="90"/>
    </xf>
    <xf numFmtId="165" fontId="7" fillId="7" borderId="3" xfId="1" applyNumberFormat="1" applyFont="1" applyFill="1" applyBorder="1" applyAlignment="1">
      <alignment textRotation="90" wrapText="1"/>
    </xf>
    <xf numFmtId="0" fontId="7" fillId="7" borderId="3" xfId="0" applyFont="1" applyFill="1" applyBorder="1" applyAlignment="1">
      <alignment textRotation="90" wrapText="1"/>
    </xf>
    <xf numFmtId="0" fontId="7" fillId="7" borderId="3" xfId="0" applyFont="1" applyFill="1" applyBorder="1" applyAlignment="1">
      <alignment horizontal="center" textRotation="90" wrapText="1"/>
    </xf>
    <xf numFmtId="0" fontId="4" fillId="11" borderId="2" xfId="3" applyFont="1" applyFill="1" applyBorder="1" applyAlignment="1">
      <alignment textRotation="90"/>
    </xf>
    <xf numFmtId="0" fontId="4" fillId="11" borderId="2" xfId="3" applyFont="1" applyFill="1" applyBorder="1" applyAlignment="1">
      <alignment textRotation="90" wrapText="1"/>
    </xf>
    <xf numFmtId="0" fontId="4" fillId="14" borderId="3" xfId="3" applyFont="1" applyFill="1" applyBorder="1" applyAlignment="1">
      <alignment textRotation="90"/>
    </xf>
    <xf numFmtId="0" fontId="6" fillId="0" borderId="1" xfId="3" applyFont="1" applyBorder="1"/>
    <xf numFmtId="3" fontId="6" fillId="0" borderId="1" xfId="3" applyNumberFormat="1" applyFont="1" applyBorder="1"/>
    <xf numFmtId="3" fontId="6" fillId="3" borderId="1" xfId="3" applyNumberFormat="1" applyFont="1" applyFill="1" applyBorder="1"/>
    <xf numFmtId="164" fontId="6" fillId="3" borderId="1" xfId="3" applyNumberFormat="1" applyFont="1" applyFill="1" applyBorder="1"/>
    <xf numFmtId="0" fontId="3" fillId="5" borderId="1" xfId="0" applyFont="1" applyFill="1" applyBorder="1"/>
    <xf numFmtId="165" fontId="3" fillId="5" borderId="1" xfId="1" applyNumberFormat="1" applyFont="1" applyFill="1" applyBorder="1"/>
    <xf numFmtId="43" fontId="3" fillId="5" borderId="1" xfId="1" applyFont="1" applyFill="1" applyBorder="1"/>
    <xf numFmtId="43" fontId="3" fillId="5" borderId="1" xfId="0" applyNumberFormat="1" applyFont="1" applyFill="1" applyBorder="1"/>
    <xf numFmtId="165" fontId="8" fillId="2" borderId="1" xfId="1" applyNumberFormat="1" applyFont="1" applyFill="1" applyBorder="1"/>
    <xf numFmtId="2" fontId="8" fillId="2" borderId="1" xfId="0" applyNumberFormat="1" applyFont="1" applyFill="1" applyBorder="1"/>
    <xf numFmtId="1" fontId="8" fillId="2" borderId="1" xfId="0" applyNumberFormat="1" applyFont="1" applyFill="1" applyBorder="1"/>
    <xf numFmtId="1" fontId="8" fillId="2" borderId="1" xfId="0" applyNumberFormat="1" applyFont="1" applyFill="1" applyBorder="1" applyAlignment="1">
      <alignment horizontal="right"/>
    </xf>
    <xf numFmtId="43" fontId="3" fillId="13" borderId="1" xfId="3" applyNumberFormat="1" applyFont="1" applyFill="1" applyBorder="1"/>
    <xf numFmtId="165" fontId="3" fillId="13" borderId="1" xfId="3" applyNumberFormat="1" applyFont="1" applyFill="1" applyBorder="1"/>
    <xf numFmtId="3" fontId="3" fillId="13" borderId="1" xfId="3" applyNumberFormat="1" applyFont="1" applyFill="1" applyBorder="1"/>
    <xf numFmtId="0" fontId="3" fillId="13" borderId="1" xfId="0" applyFont="1" applyFill="1" applyBorder="1"/>
    <xf numFmtId="166" fontId="3" fillId="16" borderId="1" xfId="2" applyNumberFormat="1" applyFont="1" applyFill="1" applyBorder="1"/>
    <xf numFmtId="43" fontId="3" fillId="16" borderId="1" xfId="3" applyNumberFormat="1" applyFont="1" applyFill="1" applyBorder="1"/>
    <xf numFmtId="44" fontId="3" fillId="16" borderId="1" xfId="3" applyNumberFormat="1" applyFont="1" applyFill="1" applyBorder="1"/>
    <xf numFmtId="3" fontId="3" fillId="5" borderId="1" xfId="0" applyNumberFormat="1" applyFont="1" applyFill="1" applyBorder="1"/>
    <xf numFmtId="0" fontId="3" fillId="5" borderId="1" xfId="1" applyNumberFormat="1" applyFont="1" applyFill="1" applyBorder="1"/>
    <xf numFmtId="3" fontId="3" fillId="13" borderId="1" xfId="0" applyNumberFormat="1" applyFont="1" applyFill="1" applyBorder="1"/>
    <xf numFmtId="0" fontId="3" fillId="2" borderId="1" xfId="3" applyFont="1" applyFill="1" applyBorder="1"/>
    <xf numFmtId="0" fontId="4" fillId="15" borderId="4" xfId="0" applyFont="1" applyFill="1" applyBorder="1" applyAlignment="1">
      <alignment horizontal="center"/>
    </xf>
    <xf numFmtId="0" fontId="4" fillId="15" borderId="5" xfId="0" applyFont="1" applyFill="1" applyBorder="1" applyAlignment="1">
      <alignment horizontal="center"/>
    </xf>
    <xf numFmtId="0" fontId="4" fillId="15" borderId="6" xfId="0" applyFont="1" applyFill="1" applyBorder="1" applyAlignment="1">
      <alignment horizontal="center"/>
    </xf>
    <xf numFmtId="0" fontId="3" fillId="9" borderId="1" xfId="0" applyFont="1" applyFill="1" applyBorder="1" applyAlignment="1">
      <alignment horizontal="center"/>
    </xf>
    <xf numFmtId="0" fontId="4" fillId="8" borderId="1" xfId="0" applyFont="1" applyFill="1" applyBorder="1" applyAlignment="1">
      <alignment horizontal="center"/>
    </xf>
    <xf numFmtId="0" fontId="4" fillId="10" borderId="1" xfId="0" applyFont="1" applyFill="1" applyBorder="1" applyAlignment="1">
      <alignment horizontal="center"/>
    </xf>
    <xf numFmtId="0" fontId="4" fillId="12" borderId="1" xfId="0" applyFont="1" applyFill="1" applyBorder="1" applyAlignment="1">
      <alignment horizontal="center"/>
    </xf>
    <xf numFmtId="0" fontId="0" fillId="0" borderId="0" xfId="0" applyBorder="1" applyAlignment="1">
      <alignment horizontal="center" wrapText="1"/>
    </xf>
  </cellXfs>
  <cellStyles count="5">
    <cellStyle name="Comma" xfId="1" builtinId="3"/>
    <cellStyle name="Currency" xfId="2" builtinId="4"/>
    <cellStyle name="Hyperlink" xfId="4" builtinId="8"/>
    <cellStyle name="Normal" xfId="0" builtinId="0"/>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2"/>
  <sheetViews>
    <sheetView tabSelected="1" workbookViewId="0">
      <pane xSplit="3" ySplit="2" topLeftCell="D3" activePane="bottomRight" state="frozen"/>
      <selection pane="topRight" activeCell="D1" sqref="D1"/>
      <selection pane="bottomLeft" activeCell="A3" sqref="A3"/>
      <selection pane="bottomRight"/>
    </sheetView>
  </sheetViews>
  <sheetFormatPr baseColWidth="10" defaultColWidth="8.83203125" defaultRowHeight="14" x14ac:dyDescent="0"/>
  <cols>
    <col min="1" max="1" width="38.1640625" customWidth="1"/>
    <col min="2" max="3" width="0" hidden="1" customWidth="1"/>
    <col min="4" max="4" width="14.33203125" bestFit="1" customWidth="1"/>
    <col min="5" max="5" width="14.33203125" customWidth="1"/>
    <col min="6" max="12" width="0" hidden="1" customWidth="1"/>
    <col min="13" max="13" width="14.83203125" customWidth="1"/>
    <col min="14" max="15" width="0" hidden="1" customWidth="1"/>
    <col min="16" max="17" width="11.83203125" customWidth="1"/>
    <col min="18" max="18" width="4.33203125" customWidth="1"/>
    <col min="19" max="19" width="10.6640625" customWidth="1"/>
    <col min="20" max="20" width="8.1640625" customWidth="1"/>
    <col min="21" max="21" width="8.5" bestFit="1" customWidth="1"/>
    <col min="22" max="22" width="6.6640625" customWidth="1"/>
    <col min="23" max="23" width="7.33203125" customWidth="1"/>
    <col min="24" max="25" width="9.6640625" customWidth="1"/>
    <col min="26" max="26" width="9.33203125" customWidth="1"/>
    <col min="27" max="28" width="8.6640625" customWidth="1"/>
    <col min="31" max="32" width="15.6640625" customWidth="1"/>
    <col min="34" max="35" width="15.6640625" customWidth="1"/>
    <col min="36" max="39" width="12.6640625" customWidth="1"/>
  </cols>
  <sheetData>
    <row r="1" spans="1:39">
      <c r="A1" s="2"/>
      <c r="B1" s="2"/>
      <c r="C1" s="2"/>
      <c r="D1" s="42" t="s">
        <v>151</v>
      </c>
      <c r="E1" s="42"/>
      <c r="F1" s="42"/>
      <c r="G1" s="42"/>
      <c r="H1" s="42"/>
      <c r="I1" s="42"/>
      <c r="J1" s="42"/>
      <c r="K1" s="42"/>
      <c r="L1" s="42"/>
      <c r="M1" s="42"/>
      <c r="N1" s="42"/>
      <c r="O1" s="42"/>
      <c r="P1" s="42"/>
      <c r="Q1" s="42"/>
      <c r="R1" s="43" t="s">
        <v>152</v>
      </c>
      <c r="S1" s="43"/>
      <c r="T1" s="43"/>
      <c r="U1" s="43"/>
      <c r="V1" s="43"/>
      <c r="W1" s="43"/>
      <c r="X1" s="44" t="s">
        <v>153</v>
      </c>
      <c r="Y1" s="44"/>
      <c r="Z1" s="44"/>
      <c r="AA1" s="44"/>
      <c r="AB1" s="44"/>
      <c r="AC1" s="45" t="s">
        <v>156</v>
      </c>
      <c r="AD1" s="45"/>
      <c r="AE1" s="45"/>
      <c r="AF1" s="45"/>
      <c r="AG1" s="45"/>
      <c r="AH1" s="39" t="s">
        <v>170</v>
      </c>
      <c r="AI1" s="40"/>
      <c r="AJ1" s="40"/>
      <c r="AK1" s="40"/>
      <c r="AL1" s="40"/>
      <c r="AM1" s="41"/>
    </row>
    <row r="2" spans="1:39" ht="255">
      <c r="A2" s="3" t="s">
        <v>0</v>
      </c>
      <c r="B2" s="4" t="s">
        <v>1</v>
      </c>
      <c r="C2" s="4" t="s">
        <v>2</v>
      </c>
      <c r="D2" s="5" t="s">
        <v>158</v>
      </c>
      <c r="E2" s="5" t="s">
        <v>160</v>
      </c>
      <c r="F2" s="5" t="s">
        <v>3</v>
      </c>
      <c r="G2" s="5" t="s">
        <v>4</v>
      </c>
      <c r="H2" s="5" t="s">
        <v>5</v>
      </c>
      <c r="I2" s="5" t="s">
        <v>6</v>
      </c>
      <c r="J2" s="5" t="s">
        <v>7</v>
      </c>
      <c r="K2" s="5" t="s">
        <v>8</v>
      </c>
      <c r="L2" s="5" t="s">
        <v>9</v>
      </c>
      <c r="M2" s="5" t="s">
        <v>159</v>
      </c>
      <c r="N2" s="5" t="s">
        <v>10</v>
      </c>
      <c r="O2" s="5" t="s">
        <v>11</v>
      </c>
      <c r="P2" s="6" t="s">
        <v>162</v>
      </c>
      <c r="Q2" s="6" t="s">
        <v>161</v>
      </c>
      <c r="R2" s="7" t="s">
        <v>12</v>
      </c>
      <c r="S2" s="8" t="s">
        <v>13</v>
      </c>
      <c r="T2" s="8" t="s">
        <v>14</v>
      </c>
      <c r="U2" s="8" t="s">
        <v>15</v>
      </c>
      <c r="V2" s="9" t="s">
        <v>16</v>
      </c>
      <c r="W2" s="8" t="s">
        <v>17</v>
      </c>
      <c r="X2" s="10" t="s">
        <v>18</v>
      </c>
      <c r="Y2" s="11" t="s">
        <v>19</v>
      </c>
      <c r="Z2" s="10" t="s">
        <v>12</v>
      </c>
      <c r="AA2" s="12" t="s">
        <v>154</v>
      </c>
      <c r="AB2" s="12" t="s">
        <v>20</v>
      </c>
      <c r="AC2" s="13" t="s">
        <v>21</v>
      </c>
      <c r="AD2" s="14" t="s">
        <v>163</v>
      </c>
      <c r="AE2" s="14" t="s">
        <v>164</v>
      </c>
      <c r="AF2" s="14" t="s">
        <v>165</v>
      </c>
      <c r="AG2" s="14" t="s">
        <v>157</v>
      </c>
      <c r="AH2" s="15" t="s">
        <v>22</v>
      </c>
      <c r="AI2" s="15" t="s">
        <v>23</v>
      </c>
      <c r="AJ2" s="15" t="s">
        <v>24</v>
      </c>
      <c r="AK2" s="15" t="s">
        <v>155</v>
      </c>
      <c r="AL2" s="15" t="s">
        <v>25</v>
      </c>
      <c r="AM2" s="15" t="s">
        <v>26</v>
      </c>
    </row>
    <row r="3" spans="1:39">
      <c r="A3" s="16" t="s">
        <v>27</v>
      </c>
      <c r="B3" s="17">
        <v>1522663</v>
      </c>
      <c r="C3" s="17">
        <v>0</v>
      </c>
      <c r="D3" s="18">
        <v>2293666</v>
      </c>
      <c r="E3" s="18">
        <v>2359433</v>
      </c>
      <c r="F3" s="18">
        <v>627196</v>
      </c>
      <c r="G3" s="18">
        <v>0</v>
      </c>
      <c r="H3" s="18">
        <v>627196</v>
      </c>
      <c r="I3" s="18">
        <v>392658</v>
      </c>
      <c r="J3" s="18">
        <v>87122</v>
      </c>
      <c r="K3" s="18">
        <v>42738</v>
      </c>
      <c r="L3" s="18">
        <v>0</v>
      </c>
      <c r="M3" s="18">
        <v>1149714</v>
      </c>
      <c r="N3" s="18">
        <v>1143952</v>
      </c>
      <c r="O3" s="18">
        <v>1209719</v>
      </c>
      <c r="P3" s="19">
        <v>0.995</v>
      </c>
      <c r="Q3" s="19">
        <v>1.052</v>
      </c>
      <c r="R3" s="20">
        <v>15</v>
      </c>
      <c r="S3" s="20">
        <v>168</v>
      </c>
      <c r="T3" s="21">
        <v>620</v>
      </c>
      <c r="U3" s="21">
        <v>27</v>
      </c>
      <c r="V3" s="22">
        <v>2.37</v>
      </c>
      <c r="W3" s="23">
        <v>0.64</v>
      </c>
      <c r="X3" s="24">
        <v>71.14</v>
      </c>
      <c r="Y3" s="25">
        <v>2.0699999999999998</v>
      </c>
      <c r="Z3" s="26">
        <v>9</v>
      </c>
      <c r="AA3" s="27">
        <v>10</v>
      </c>
      <c r="AB3" s="27">
        <f t="shared" ref="AB3:AB47" si="0">(X3*100)/AA3</f>
        <v>711.4</v>
      </c>
      <c r="AC3" s="28">
        <v>0.30000000000000027</v>
      </c>
      <c r="AD3" s="29">
        <v>96.86</v>
      </c>
      <c r="AE3" s="30">
        <v>1209719</v>
      </c>
      <c r="AF3" s="30">
        <v>1143952</v>
      </c>
      <c r="AG3" s="31">
        <f t="shared" ref="AG3:AG47" si="1">(U3-AA3)</f>
        <v>17</v>
      </c>
      <c r="AH3" s="32">
        <v>14044.244047619048</v>
      </c>
      <c r="AI3" s="32">
        <v>13652.773809523809</v>
      </c>
      <c r="AJ3" s="32">
        <v>3805.5370967741937</v>
      </c>
      <c r="AK3" s="32">
        <v>3699.4612903225807</v>
      </c>
      <c r="AL3" s="33">
        <f t="shared" ref="AL3:AL34" si="2">M3/X3</f>
        <v>16161.287601911723</v>
      </c>
      <c r="AM3" s="34">
        <f>AH3-AL3</f>
        <v>-2117.0435542926753</v>
      </c>
    </row>
    <row r="4" spans="1:39">
      <c r="A4" s="16" t="s">
        <v>28</v>
      </c>
      <c r="B4" s="17">
        <v>115597</v>
      </c>
      <c r="C4" s="17">
        <v>0</v>
      </c>
      <c r="D4" s="18">
        <v>130423</v>
      </c>
      <c r="E4" s="18">
        <v>131904</v>
      </c>
      <c r="F4" s="18">
        <v>16263</v>
      </c>
      <c r="G4" s="18">
        <v>0</v>
      </c>
      <c r="H4" s="18">
        <v>16263</v>
      </c>
      <c r="I4" s="18">
        <v>12936</v>
      </c>
      <c r="J4" s="18">
        <v>0</v>
      </c>
      <c r="K4" s="18">
        <v>0</v>
      </c>
      <c r="L4" s="18">
        <v>0</v>
      </c>
      <c r="M4" s="18">
        <v>29199</v>
      </c>
      <c r="N4" s="18">
        <v>101224</v>
      </c>
      <c r="O4" s="18">
        <v>102705</v>
      </c>
      <c r="P4" s="19">
        <v>3.4670000000000001</v>
      </c>
      <c r="Q4" s="19">
        <v>3.5169999999999999</v>
      </c>
      <c r="R4" s="20">
        <v>1</v>
      </c>
      <c r="S4" s="20">
        <v>12</v>
      </c>
      <c r="T4" s="21">
        <v>96</v>
      </c>
      <c r="U4" s="21">
        <v>13</v>
      </c>
      <c r="V4" s="22">
        <v>2.2999999999999998</v>
      </c>
      <c r="W4" s="23">
        <v>0.28999999999999998</v>
      </c>
      <c r="X4" s="24">
        <v>7.5</v>
      </c>
      <c r="Y4" s="25">
        <v>1.2</v>
      </c>
      <c r="Z4" s="26">
        <v>1</v>
      </c>
      <c r="AA4" s="27">
        <v>6</v>
      </c>
      <c r="AB4" s="27">
        <f t="shared" si="0"/>
        <v>125</v>
      </c>
      <c r="AC4" s="28">
        <v>1.0999999999999999</v>
      </c>
      <c r="AD4" s="29">
        <v>4.5</v>
      </c>
      <c r="AE4" s="30">
        <v>102705</v>
      </c>
      <c r="AF4" s="30">
        <v>101224</v>
      </c>
      <c r="AG4" s="31">
        <f t="shared" si="1"/>
        <v>7</v>
      </c>
      <c r="AH4" s="32">
        <v>10992</v>
      </c>
      <c r="AI4" s="32">
        <v>10868.583333333334</v>
      </c>
      <c r="AJ4" s="32">
        <v>1374</v>
      </c>
      <c r="AK4" s="32">
        <v>1358.5729166666667</v>
      </c>
      <c r="AL4" s="33">
        <f t="shared" si="2"/>
        <v>3893.2</v>
      </c>
      <c r="AM4" s="34">
        <f t="shared" ref="AM4:AM67" si="3">AH4-AL4</f>
        <v>7098.8</v>
      </c>
    </row>
    <row r="5" spans="1:39">
      <c r="A5" s="16" t="s">
        <v>29</v>
      </c>
      <c r="B5" s="17">
        <v>2623372</v>
      </c>
      <c r="C5" s="17">
        <v>314805</v>
      </c>
      <c r="D5" s="18">
        <v>3519985</v>
      </c>
      <c r="E5" s="18">
        <v>3574517</v>
      </c>
      <c r="F5" s="18">
        <v>5123885</v>
      </c>
      <c r="G5" s="18">
        <v>614866</v>
      </c>
      <c r="H5" s="18">
        <v>5738751</v>
      </c>
      <c r="I5" s="18">
        <v>636850</v>
      </c>
      <c r="J5" s="18">
        <v>40822</v>
      </c>
      <c r="K5" s="18">
        <v>1085</v>
      </c>
      <c r="L5" s="18">
        <v>0</v>
      </c>
      <c r="M5" s="18">
        <v>6417508</v>
      </c>
      <c r="N5" s="18">
        <v>-2897523</v>
      </c>
      <c r="O5" s="18">
        <v>-2842991</v>
      </c>
      <c r="P5" s="19">
        <v>-0.45200000000000001</v>
      </c>
      <c r="Q5" s="19">
        <v>-0.443</v>
      </c>
      <c r="R5" s="20">
        <v>1</v>
      </c>
      <c r="S5" s="20">
        <v>110</v>
      </c>
      <c r="T5" s="21">
        <v>662</v>
      </c>
      <c r="U5" s="21">
        <v>17</v>
      </c>
      <c r="V5" s="22">
        <v>3.12</v>
      </c>
      <c r="W5" s="23">
        <v>0.52</v>
      </c>
      <c r="X5" s="24">
        <v>237.89</v>
      </c>
      <c r="Y5" s="25">
        <v>2.4900000000000002</v>
      </c>
      <c r="Z5" s="26">
        <v>2</v>
      </c>
      <c r="AA5" s="27">
        <v>29</v>
      </c>
      <c r="AB5" s="27">
        <f t="shared" si="0"/>
        <v>820.31034482758616</v>
      </c>
      <c r="AC5" s="28">
        <v>0.62999999999999989</v>
      </c>
      <c r="AD5" s="29">
        <v>-127.88999999999999</v>
      </c>
      <c r="AE5" s="30">
        <v>-2842991</v>
      </c>
      <c r="AF5" s="30">
        <v>-2897523</v>
      </c>
      <c r="AG5" s="31">
        <f t="shared" si="1"/>
        <v>-12</v>
      </c>
      <c r="AH5" s="32">
        <v>32495.609090909093</v>
      </c>
      <c r="AI5" s="32">
        <v>31999.863636363636</v>
      </c>
      <c r="AJ5" s="32">
        <v>5399.5725075528699</v>
      </c>
      <c r="AK5" s="32">
        <v>5317.197885196375</v>
      </c>
      <c r="AL5" s="33">
        <f t="shared" si="2"/>
        <v>26976.787590903361</v>
      </c>
      <c r="AM5" s="34">
        <f t="shared" si="3"/>
        <v>5518.8215000057317</v>
      </c>
    </row>
    <row r="6" spans="1:39">
      <c r="A6" s="16" t="s">
        <v>30</v>
      </c>
      <c r="B6" s="17">
        <v>4871938</v>
      </c>
      <c r="C6" s="17">
        <v>0</v>
      </c>
      <c r="D6" s="18">
        <v>6084617</v>
      </c>
      <c r="E6" s="18">
        <v>6157120</v>
      </c>
      <c r="F6" s="18">
        <v>4306691</v>
      </c>
      <c r="G6" s="18">
        <v>0</v>
      </c>
      <c r="H6" s="18">
        <v>4306691</v>
      </c>
      <c r="I6" s="18">
        <v>771228</v>
      </c>
      <c r="J6" s="18">
        <v>245846</v>
      </c>
      <c r="K6" s="18">
        <v>431891</v>
      </c>
      <c r="L6" s="18">
        <v>0</v>
      </c>
      <c r="M6" s="18">
        <v>5755656</v>
      </c>
      <c r="N6" s="18">
        <v>328961</v>
      </c>
      <c r="O6" s="18">
        <v>401464</v>
      </c>
      <c r="P6" s="19">
        <v>5.7000000000000002E-2</v>
      </c>
      <c r="Q6" s="19">
        <v>7.0000000000000007E-2</v>
      </c>
      <c r="R6" s="20">
        <v>7</v>
      </c>
      <c r="S6" s="35">
        <v>199</v>
      </c>
      <c r="T6" s="21" t="s">
        <v>166</v>
      </c>
      <c r="U6" s="36" t="s">
        <v>167</v>
      </c>
      <c r="V6" s="22">
        <v>3.05</v>
      </c>
      <c r="W6" s="23" t="s">
        <v>168</v>
      </c>
      <c r="X6" s="24">
        <v>237.04999999999998</v>
      </c>
      <c r="Y6" s="25">
        <v>2.4300000000000002</v>
      </c>
      <c r="Z6" s="26">
        <v>4</v>
      </c>
      <c r="AA6" s="27">
        <v>88</v>
      </c>
      <c r="AB6" s="27">
        <f t="shared" si="0"/>
        <v>269.375</v>
      </c>
      <c r="AC6" s="28">
        <v>0.61999999999999966</v>
      </c>
      <c r="AD6" s="29">
        <v>-38.049999999999983</v>
      </c>
      <c r="AE6" s="30">
        <v>401464</v>
      </c>
      <c r="AF6" s="30">
        <v>328961</v>
      </c>
      <c r="AG6" s="37">
        <v>-31</v>
      </c>
      <c r="AH6" s="32">
        <v>30940.30150753769</v>
      </c>
      <c r="AI6" s="32">
        <v>30575.964824120601</v>
      </c>
      <c r="AJ6" s="32">
        <v>13414.204793028322</v>
      </c>
      <c r="AK6" s="32">
        <v>13256.246187363835</v>
      </c>
      <c r="AL6" s="33">
        <f t="shared" si="2"/>
        <v>24280.345918582578</v>
      </c>
      <c r="AM6" s="34">
        <f t="shared" si="3"/>
        <v>6659.955588955112</v>
      </c>
    </row>
    <row r="7" spans="1:39">
      <c r="A7" s="16" t="s">
        <v>31</v>
      </c>
      <c r="B7" s="17">
        <v>12957059</v>
      </c>
      <c r="C7" s="17">
        <v>0</v>
      </c>
      <c r="D7" s="18">
        <v>17112308</v>
      </c>
      <c r="E7" s="18">
        <v>17630614</v>
      </c>
      <c r="F7" s="18">
        <v>12506758</v>
      </c>
      <c r="G7" s="18">
        <v>0</v>
      </c>
      <c r="H7" s="18">
        <v>12506758</v>
      </c>
      <c r="I7" s="18">
        <v>3176007</v>
      </c>
      <c r="J7" s="18">
        <v>543543</v>
      </c>
      <c r="K7" s="18">
        <v>693830</v>
      </c>
      <c r="L7" s="18">
        <v>0</v>
      </c>
      <c r="M7" s="18">
        <v>16920138</v>
      </c>
      <c r="N7" s="18">
        <v>192170</v>
      </c>
      <c r="O7" s="18">
        <v>710476</v>
      </c>
      <c r="P7" s="19">
        <v>1.0999999999999999E-2</v>
      </c>
      <c r="Q7" s="19">
        <v>4.2000000000000003E-2</v>
      </c>
      <c r="R7" s="20">
        <v>13</v>
      </c>
      <c r="S7" s="20">
        <v>462</v>
      </c>
      <c r="T7" s="21">
        <v>625</v>
      </c>
      <c r="U7" s="21">
        <v>74</v>
      </c>
      <c r="V7" s="22">
        <v>3.17</v>
      </c>
      <c r="W7" s="23">
        <v>2.34</v>
      </c>
      <c r="X7" s="24">
        <v>469.72999999999996</v>
      </c>
      <c r="Y7" s="25">
        <v>2.71</v>
      </c>
      <c r="Z7" s="26">
        <v>18</v>
      </c>
      <c r="AA7" s="27">
        <v>85</v>
      </c>
      <c r="AB7" s="27">
        <f t="shared" si="0"/>
        <v>552.62352941176459</v>
      </c>
      <c r="AC7" s="28">
        <v>0.45999999999999996</v>
      </c>
      <c r="AD7" s="29">
        <v>-7.7299999999999613</v>
      </c>
      <c r="AE7" s="30">
        <v>710476</v>
      </c>
      <c r="AF7" s="30">
        <v>192170</v>
      </c>
      <c r="AG7" s="31">
        <f t="shared" si="1"/>
        <v>-11</v>
      </c>
      <c r="AH7" s="32">
        <v>38161.502164502162</v>
      </c>
      <c r="AI7" s="32">
        <v>37039.627705627703</v>
      </c>
      <c r="AJ7" s="32">
        <v>28208.982400000001</v>
      </c>
      <c r="AK7" s="32">
        <v>27379.692800000001</v>
      </c>
      <c r="AL7" s="33">
        <f t="shared" si="2"/>
        <v>36020.986524173466</v>
      </c>
      <c r="AM7" s="34">
        <f t="shared" si="3"/>
        <v>2140.5156403286965</v>
      </c>
    </row>
    <row r="8" spans="1:39">
      <c r="A8" s="16" t="s">
        <v>32</v>
      </c>
      <c r="B8" s="17">
        <v>838589</v>
      </c>
      <c r="C8" s="17">
        <v>0</v>
      </c>
      <c r="D8" s="18">
        <v>993049</v>
      </c>
      <c r="E8" s="18">
        <v>1006232</v>
      </c>
      <c r="F8" s="18">
        <v>421076</v>
      </c>
      <c r="G8" s="18">
        <v>0</v>
      </c>
      <c r="H8" s="18">
        <v>421076</v>
      </c>
      <c r="I8" s="18">
        <v>95231</v>
      </c>
      <c r="J8" s="18">
        <v>23280</v>
      </c>
      <c r="K8" s="18">
        <v>0</v>
      </c>
      <c r="L8" s="18">
        <v>0</v>
      </c>
      <c r="M8" s="18">
        <v>539587</v>
      </c>
      <c r="N8" s="18">
        <v>453462</v>
      </c>
      <c r="O8" s="18">
        <v>466645</v>
      </c>
      <c r="P8" s="19">
        <v>0.84</v>
      </c>
      <c r="Q8" s="19">
        <v>0.86499999999999999</v>
      </c>
      <c r="R8" s="20">
        <v>6</v>
      </c>
      <c r="S8" s="20">
        <v>74</v>
      </c>
      <c r="T8" s="21">
        <v>248</v>
      </c>
      <c r="U8" s="21">
        <v>30</v>
      </c>
      <c r="V8" s="22">
        <v>2.52</v>
      </c>
      <c r="W8" s="23">
        <v>0.75</v>
      </c>
      <c r="X8" s="24">
        <v>74.58</v>
      </c>
      <c r="Y8" s="25">
        <v>1.89</v>
      </c>
      <c r="Z8" s="26">
        <v>10</v>
      </c>
      <c r="AA8" s="27">
        <v>30</v>
      </c>
      <c r="AB8" s="27">
        <f t="shared" si="0"/>
        <v>248.6</v>
      </c>
      <c r="AC8" s="28">
        <v>0.63000000000000012</v>
      </c>
      <c r="AD8" s="29">
        <v>-0.57999999999999829</v>
      </c>
      <c r="AE8" s="30">
        <v>466645</v>
      </c>
      <c r="AF8" s="30">
        <v>453462</v>
      </c>
      <c r="AG8" s="31">
        <f t="shared" si="1"/>
        <v>0</v>
      </c>
      <c r="AH8" s="32">
        <v>13597.72972972973</v>
      </c>
      <c r="AI8" s="32">
        <v>13419.581081081082</v>
      </c>
      <c r="AJ8" s="32">
        <v>4057.3870967741937</v>
      </c>
      <c r="AK8" s="32">
        <v>4004.2298387096776</v>
      </c>
      <c r="AL8" s="33">
        <f t="shared" si="2"/>
        <v>7235.0093858943419</v>
      </c>
      <c r="AM8" s="34">
        <f t="shared" si="3"/>
        <v>6362.7203438353881</v>
      </c>
    </row>
    <row r="9" spans="1:39">
      <c r="A9" s="16" t="s">
        <v>33</v>
      </c>
      <c r="B9" s="17">
        <v>2023871</v>
      </c>
      <c r="C9" s="17">
        <v>0</v>
      </c>
      <c r="D9" s="18">
        <v>2610409</v>
      </c>
      <c r="E9" s="18">
        <v>2655783</v>
      </c>
      <c r="F9" s="18">
        <v>558179</v>
      </c>
      <c r="G9" s="18">
        <v>0</v>
      </c>
      <c r="H9" s="18">
        <v>558179</v>
      </c>
      <c r="I9" s="18">
        <v>364713</v>
      </c>
      <c r="J9" s="18">
        <v>107110</v>
      </c>
      <c r="K9" s="18">
        <v>48581</v>
      </c>
      <c r="L9" s="18">
        <v>0</v>
      </c>
      <c r="M9" s="18">
        <v>1078583</v>
      </c>
      <c r="N9" s="18">
        <v>1531826</v>
      </c>
      <c r="O9" s="18">
        <v>1577200</v>
      </c>
      <c r="P9" s="19">
        <v>1.42</v>
      </c>
      <c r="Q9" s="19">
        <v>1.462</v>
      </c>
      <c r="R9" s="20">
        <v>11</v>
      </c>
      <c r="S9" s="20">
        <v>153</v>
      </c>
      <c r="T9" s="21">
        <v>568</v>
      </c>
      <c r="U9" s="21">
        <v>27</v>
      </c>
      <c r="V9" s="22">
        <v>2.52</v>
      </c>
      <c r="W9" s="23">
        <v>0.68</v>
      </c>
      <c r="X9" s="24">
        <v>63.7</v>
      </c>
      <c r="Y9" s="25">
        <v>2.09</v>
      </c>
      <c r="Z9" s="26">
        <v>7</v>
      </c>
      <c r="AA9" s="27">
        <v>17</v>
      </c>
      <c r="AB9" s="27">
        <f t="shared" si="0"/>
        <v>374.70588235294116</v>
      </c>
      <c r="AC9" s="28">
        <v>0.43000000000000016</v>
      </c>
      <c r="AD9" s="29">
        <v>89.3</v>
      </c>
      <c r="AE9" s="30">
        <v>1577200</v>
      </c>
      <c r="AF9" s="30">
        <v>1531826</v>
      </c>
      <c r="AG9" s="31">
        <f t="shared" si="1"/>
        <v>10</v>
      </c>
      <c r="AH9" s="32">
        <v>17358.058823529413</v>
      </c>
      <c r="AI9" s="32">
        <v>17061.496732026142</v>
      </c>
      <c r="AJ9" s="32">
        <v>4675.6742957746483</v>
      </c>
      <c r="AK9" s="32">
        <v>4595.7904929577462</v>
      </c>
      <c r="AL9" s="33">
        <f t="shared" si="2"/>
        <v>16932.229199372057</v>
      </c>
      <c r="AM9" s="34">
        <f t="shared" si="3"/>
        <v>425.82962415735528</v>
      </c>
    </row>
    <row r="10" spans="1:39">
      <c r="A10" s="16" t="s">
        <v>34</v>
      </c>
      <c r="B10" s="17">
        <v>6201236</v>
      </c>
      <c r="C10" s="17">
        <v>744147</v>
      </c>
      <c r="D10" s="18">
        <v>9645163</v>
      </c>
      <c r="E10" s="18">
        <v>9850083</v>
      </c>
      <c r="F10" s="18">
        <v>6387390</v>
      </c>
      <c r="G10" s="18">
        <v>766487</v>
      </c>
      <c r="H10" s="18">
        <v>7153877</v>
      </c>
      <c r="I10" s="18">
        <v>2013889</v>
      </c>
      <c r="J10" s="18">
        <v>592044</v>
      </c>
      <c r="K10" s="18">
        <v>34725</v>
      </c>
      <c r="L10" s="18">
        <v>0</v>
      </c>
      <c r="M10" s="18">
        <v>9794535</v>
      </c>
      <c r="N10" s="18">
        <v>-149372</v>
      </c>
      <c r="O10" s="18">
        <v>55548</v>
      </c>
      <c r="P10" s="19">
        <v>-1.4999999999999999E-2</v>
      </c>
      <c r="Q10" s="19">
        <v>6.0000000000000001E-3</v>
      </c>
      <c r="R10" s="20">
        <v>14</v>
      </c>
      <c r="S10" s="20">
        <v>328</v>
      </c>
      <c r="T10" s="21">
        <v>404</v>
      </c>
      <c r="U10" s="21">
        <v>81</v>
      </c>
      <c r="V10" s="22">
        <v>2.97</v>
      </c>
      <c r="W10" s="23">
        <v>2.41</v>
      </c>
      <c r="X10" s="24">
        <v>327.05</v>
      </c>
      <c r="Y10" s="25">
        <v>2.59</v>
      </c>
      <c r="Z10" s="26">
        <v>17</v>
      </c>
      <c r="AA10" s="27">
        <v>81</v>
      </c>
      <c r="AB10" s="27">
        <f t="shared" si="0"/>
        <v>403.76543209876542</v>
      </c>
      <c r="AC10" s="28">
        <v>0.38000000000000034</v>
      </c>
      <c r="AD10" s="29">
        <v>0.94999999999998863</v>
      </c>
      <c r="AE10" s="30">
        <v>55548</v>
      </c>
      <c r="AF10" s="30">
        <v>-149372</v>
      </c>
      <c r="AG10" s="31">
        <f t="shared" si="1"/>
        <v>0</v>
      </c>
      <c r="AH10" s="32">
        <v>30030.740853658535</v>
      </c>
      <c r="AI10" s="32">
        <v>29405.984756097561</v>
      </c>
      <c r="AJ10" s="32">
        <v>24381.393564356436</v>
      </c>
      <c r="AK10" s="32">
        <v>23874.165841584159</v>
      </c>
      <c r="AL10" s="33">
        <f t="shared" si="2"/>
        <v>29948.127197676196</v>
      </c>
      <c r="AM10" s="34">
        <f t="shared" si="3"/>
        <v>82.613655982338969</v>
      </c>
    </row>
    <row r="11" spans="1:39">
      <c r="A11" s="16" t="s">
        <v>35</v>
      </c>
      <c r="B11" s="17">
        <v>25879855</v>
      </c>
      <c r="C11" s="17">
        <v>0</v>
      </c>
      <c r="D11" s="18">
        <v>39186504</v>
      </c>
      <c r="E11" s="18">
        <v>40536204</v>
      </c>
      <c r="F11" s="18">
        <v>28463603</v>
      </c>
      <c r="G11" s="18">
        <v>0</v>
      </c>
      <c r="H11" s="18">
        <v>28463603</v>
      </c>
      <c r="I11" s="18">
        <v>7105900</v>
      </c>
      <c r="J11" s="18">
        <v>4701535</v>
      </c>
      <c r="K11" s="18">
        <v>1301349</v>
      </c>
      <c r="L11" s="18">
        <v>0</v>
      </c>
      <c r="M11" s="18">
        <v>41572387</v>
      </c>
      <c r="N11" s="18">
        <v>-2385883</v>
      </c>
      <c r="O11" s="18">
        <v>-1036183</v>
      </c>
      <c r="P11" s="19">
        <v>-5.7000000000000002E-2</v>
      </c>
      <c r="Q11" s="19">
        <v>-2.5000000000000001E-2</v>
      </c>
      <c r="R11" s="20">
        <v>33</v>
      </c>
      <c r="S11" s="20">
        <v>1065</v>
      </c>
      <c r="T11" s="21">
        <v>1320</v>
      </c>
      <c r="U11" s="21">
        <v>81</v>
      </c>
      <c r="V11" s="22">
        <v>3.07</v>
      </c>
      <c r="W11" s="23">
        <v>2.48</v>
      </c>
      <c r="X11" s="24">
        <v>1174.5800000000002</v>
      </c>
      <c r="Y11" s="25">
        <v>2.64</v>
      </c>
      <c r="Z11" s="26">
        <v>49</v>
      </c>
      <c r="AA11" s="27">
        <v>87</v>
      </c>
      <c r="AB11" s="27">
        <f t="shared" si="0"/>
        <v>1350.0919540229886</v>
      </c>
      <c r="AC11" s="28">
        <v>0.42999999999999972</v>
      </c>
      <c r="AD11" s="29">
        <v>-109.58000000000015</v>
      </c>
      <c r="AE11" s="30">
        <v>-1036183</v>
      </c>
      <c r="AF11" s="30">
        <v>-2385883</v>
      </c>
      <c r="AG11" s="31">
        <f t="shared" si="1"/>
        <v>-6</v>
      </c>
      <c r="AH11" s="32">
        <v>38062.163380281687</v>
      </c>
      <c r="AI11" s="32">
        <v>36794.839436619717</v>
      </c>
      <c r="AJ11" s="32">
        <v>30709.245454545453</v>
      </c>
      <c r="AK11" s="32">
        <v>29686.745454545453</v>
      </c>
      <c r="AL11" s="33">
        <f t="shared" si="2"/>
        <v>35393.406153688971</v>
      </c>
      <c r="AM11" s="34">
        <f t="shared" si="3"/>
        <v>2668.7572265927156</v>
      </c>
    </row>
    <row r="12" spans="1:39">
      <c r="A12" s="16" t="s">
        <v>36</v>
      </c>
      <c r="B12" s="17">
        <v>1667896</v>
      </c>
      <c r="C12" s="17">
        <v>0</v>
      </c>
      <c r="D12" s="18">
        <v>2151796</v>
      </c>
      <c r="E12" s="18">
        <v>2189181</v>
      </c>
      <c r="F12" s="18">
        <v>1355691</v>
      </c>
      <c r="G12" s="18">
        <v>0</v>
      </c>
      <c r="H12" s="18">
        <v>1355691</v>
      </c>
      <c r="I12" s="18">
        <v>290722</v>
      </c>
      <c r="J12" s="18">
        <v>37388</v>
      </c>
      <c r="K12" s="18">
        <v>58097</v>
      </c>
      <c r="L12" s="18">
        <v>0</v>
      </c>
      <c r="M12" s="18">
        <v>1741898</v>
      </c>
      <c r="N12" s="18">
        <v>409898</v>
      </c>
      <c r="O12" s="18">
        <v>447283</v>
      </c>
      <c r="P12" s="19">
        <v>0.23499999999999999</v>
      </c>
      <c r="Q12" s="19">
        <v>0.25700000000000001</v>
      </c>
      <c r="R12" s="20">
        <v>11</v>
      </c>
      <c r="S12" s="20">
        <v>122</v>
      </c>
      <c r="T12" s="21">
        <v>866</v>
      </c>
      <c r="U12" s="21">
        <v>14</v>
      </c>
      <c r="V12" s="22">
        <v>2.64</v>
      </c>
      <c r="W12" s="23">
        <v>0.37</v>
      </c>
      <c r="X12" s="24">
        <v>86.95</v>
      </c>
      <c r="Y12" s="25">
        <v>2.31</v>
      </c>
      <c r="Z12" s="26">
        <v>7</v>
      </c>
      <c r="AA12" s="27">
        <v>9</v>
      </c>
      <c r="AB12" s="27">
        <f t="shared" si="0"/>
        <v>966.11111111111109</v>
      </c>
      <c r="AC12" s="28">
        <v>0.33000000000000007</v>
      </c>
      <c r="AD12" s="29">
        <v>35.049999999999997</v>
      </c>
      <c r="AE12" s="30">
        <v>447283</v>
      </c>
      <c r="AF12" s="30">
        <v>409898</v>
      </c>
      <c r="AG12" s="31">
        <f t="shared" si="1"/>
        <v>5</v>
      </c>
      <c r="AH12" s="32">
        <v>17944.10655737705</v>
      </c>
      <c r="AI12" s="32">
        <v>17637.672131147541</v>
      </c>
      <c r="AJ12" s="32">
        <v>2527.9226327944571</v>
      </c>
      <c r="AK12" s="32">
        <v>2484.7528868360278</v>
      </c>
      <c r="AL12" s="33">
        <f t="shared" si="2"/>
        <v>20033.329499712479</v>
      </c>
      <c r="AM12" s="34">
        <f t="shared" si="3"/>
        <v>-2089.2229423354293</v>
      </c>
    </row>
    <row r="13" spans="1:39">
      <c r="A13" s="16" t="s">
        <v>37</v>
      </c>
      <c r="B13" s="17">
        <v>56532</v>
      </c>
      <c r="C13" s="17">
        <v>0</v>
      </c>
      <c r="D13" s="18">
        <v>72580</v>
      </c>
      <c r="E13" s="18">
        <v>74183</v>
      </c>
      <c r="F13" s="18">
        <v>9151</v>
      </c>
      <c r="G13" s="18">
        <v>0</v>
      </c>
      <c r="H13" s="18">
        <v>9151</v>
      </c>
      <c r="I13" s="18">
        <v>32093</v>
      </c>
      <c r="J13" s="18">
        <v>0</v>
      </c>
      <c r="K13" s="18">
        <v>0</v>
      </c>
      <c r="L13" s="18">
        <v>0</v>
      </c>
      <c r="M13" s="18">
        <v>41244</v>
      </c>
      <c r="N13" s="18">
        <v>31336</v>
      </c>
      <c r="O13" s="18">
        <v>32939</v>
      </c>
      <c r="P13" s="19">
        <v>0.76</v>
      </c>
      <c r="Q13" s="19">
        <v>0.79900000000000004</v>
      </c>
      <c r="R13" s="20">
        <v>3</v>
      </c>
      <c r="S13" s="20">
        <v>11</v>
      </c>
      <c r="T13" s="21">
        <v>65</v>
      </c>
      <c r="U13" s="21">
        <v>17</v>
      </c>
      <c r="V13" s="22">
        <v>1.96</v>
      </c>
      <c r="W13" s="23">
        <v>0.33</v>
      </c>
      <c r="X13" s="24">
        <v>8</v>
      </c>
      <c r="Y13" s="25">
        <v>1.19</v>
      </c>
      <c r="Z13" s="26">
        <v>2</v>
      </c>
      <c r="AA13" s="27">
        <v>14</v>
      </c>
      <c r="AB13" s="27">
        <f t="shared" si="0"/>
        <v>57.142857142857146</v>
      </c>
      <c r="AC13" s="28">
        <v>0.77</v>
      </c>
      <c r="AD13" s="29">
        <v>3</v>
      </c>
      <c r="AE13" s="30">
        <v>32939</v>
      </c>
      <c r="AF13" s="30">
        <v>31336</v>
      </c>
      <c r="AG13" s="31">
        <f t="shared" si="1"/>
        <v>3</v>
      </c>
      <c r="AH13" s="32">
        <v>6743.909090909091</v>
      </c>
      <c r="AI13" s="32">
        <v>6598.181818181818</v>
      </c>
      <c r="AJ13" s="32">
        <v>1141.2769230769231</v>
      </c>
      <c r="AK13" s="32">
        <v>1116.6153846153845</v>
      </c>
      <c r="AL13" s="33">
        <f t="shared" si="2"/>
        <v>5155.5</v>
      </c>
      <c r="AM13" s="34">
        <f t="shared" si="3"/>
        <v>1588.409090909091</v>
      </c>
    </row>
    <row r="14" spans="1:39">
      <c r="A14" s="16" t="s">
        <v>38</v>
      </c>
      <c r="B14" s="17">
        <v>377718</v>
      </c>
      <c r="C14" s="17">
        <v>0</v>
      </c>
      <c r="D14" s="18">
        <v>440118</v>
      </c>
      <c r="E14" s="18">
        <v>443423</v>
      </c>
      <c r="F14" s="18">
        <v>423074</v>
      </c>
      <c r="G14" s="18">
        <v>0</v>
      </c>
      <c r="H14" s="18">
        <v>423074</v>
      </c>
      <c r="I14" s="18">
        <v>113812</v>
      </c>
      <c r="J14" s="18">
        <v>4821</v>
      </c>
      <c r="K14" s="18">
        <v>27880</v>
      </c>
      <c r="L14" s="18">
        <v>0</v>
      </c>
      <c r="M14" s="18">
        <v>569587</v>
      </c>
      <c r="N14" s="18">
        <v>-129469</v>
      </c>
      <c r="O14" s="18">
        <v>-126164</v>
      </c>
      <c r="P14" s="19">
        <v>-0.22700000000000001</v>
      </c>
      <c r="Q14" s="19">
        <v>-0.222</v>
      </c>
      <c r="R14" s="20">
        <v>7</v>
      </c>
      <c r="S14" s="20">
        <v>49</v>
      </c>
      <c r="T14" s="21">
        <v>243</v>
      </c>
      <c r="U14" s="21">
        <v>20</v>
      </c>
      <c r="V14" s="22">
        <v>2.04</v>
      </c>
      <c r="W14" s="23">
        <v>0.41</v>
      </c>
      <c r="X14" s="24">
        <v>53.399999999999991</v>
      </c>
      <c r="Y14" s="25">
        <v>1.75</v>
      </c>
      <c r="Z14" s="26">
        <v>9</v>
      </c>
      <c r="AA14" s="27">
        <v>23</v>
      </c>
      <c r="AB14" s="27">
        <f t="shared" si="0"/>
        <v>232.17391304347822</v>
      </c>
      <c r="AC14" s="28">
        <v>0.29000000000000004</v>
      </c>
      <c r="AD14" s="29">
        <v>-4.3999999999999915</v>
      </c>
      <c r="AE14" s="30">
        <v>-126164</v>
      </c>
      <c r="AF14" s="30">
        <v>-129469</v>
      </c>
      <c r="AG14" s="31">
        <f t="shared" si="1"/>
        <v>-3</v>
      </c>
      <c r="AH14" s="32">
        <v>9049.4489795918362</v>
      </c>
      <c r="AI14" s="32">
        <v>8982</v>
      </c>
      <c r="AJ14" s="32">
        <v>1824.7860082304526</v>
      </c>
      <c r="AK14" s="32">
        <v>1811.1851851851852</v>
      </c>
      <c r="AL14" s="33">
        <f t="shared" si="2"/>
        <v>10666.423220973784</v>
      </c>
      <c r="AM14" s="34">
        <f t="shared" si="3"/>
        <v>-1616.9742413819476</v>
      </c>
    </row>
    <row r="15" spans="1:39">
      <c r="A15" s="16" t="s">
        <v>39</v>
      </c>
      <c r="B15" s="17">
        <v>2351001</v>
      </c>
      <c r="C15" s="17">
        <v>0</v>
      </c>
      <c r="D15" s="18">
        <v>3030565</v>
      </c>
      <c r="E15" s="18">
        <v>3091147</v>
      </c>
      <c r="F15" s="18">
        <v>1452403</v>
      </c>
      <c r="G15" s="18">
        <v>0</v>
      </c>
      <c r="H15" s="18">
        <v>1452403</v>
      </c>
      <c r="I15" s="18">
        <v>424993</v>
      </c>
      <c r="J15" s="18">
        <v>26454</v>
      </c>
      <c r="K15" s="18">
        <v>65193</v>
      </c>
      <c r="L15" s="18">
        <v>0</v>
      </c>
      <c r="M15" s="18">
        <v>1969043</v>
      </c>
      <c r="N15" s="18">
        <v>1061522</v>
      </c>
      <c r="O15" s="18">
        <v>1122104</v>
      </c>
      <c r="P15" s="19">
        <v>0.53900000000000003</v>
      </c>
      <c r="Q15" s="19">
        <v>0.56999999999999995</v>
      </c>
      <c r="R15" s="20">
        <v>8</v>
      </c>
      <c r="S15" s="20">
        <v>162</v>
      </c>
      <c r="T15" s="21">
        <v>556</v>
      </c>
      <c r="U15" s="21">
        <v>29</v>
      </c>
      <c r="V15" s="22">
        <v>2.72</v>
      </c>
      <c r="W15" s="23">
        <v>0.79</v>
      </c>
      <c r="X15" s="24">
        <v>111.2</v>
      </c>
      <c r="Y15" s="25">
        <v>2.1800000000000002</v>
      </c>
      <c r="Z15" s="26">
        <v>10</v>
      </c>
      <c r="AA15" s="27">
        <v>24</v>
      </c>
      <c r="AB15" s="27">
        <f t="shared" si="0"/>
        <v>463.33333333333331</v>
      </c>
      <c r="AC15" s="28">
        <v>0.54</v>
      </c>
      <c r="AD15" s="29">
        <v>50.8</v>
      </c>
      <c r="AE15" s="30">
        <v>1122104</v>
      </c>
      <c r="AF15" s="30">
        <v>1061522</v>
      </c>
      <c r="AG15" s="31">
        <f t="shared" si="1"/>
        <v>5</v>
      </c>
      <c r="AH15" s="32">
        <v>19081.154320987655</v>
      </c>
      <c r="AI15" s="32">
        <v>18707.191358024691</v>
      </c>
      <c r="AJ15" s="32">
        <v>5559.6169064748201</v>
      </c>
      <c r="AK15" s="32">
        <v>5450.6564748201436</v>
      </c>
      <c r="AL15" s="33">
        <f t="shared" si="2"/>
        <v>17707.221223021581</v>
      </c>
      <c r="AM15" s="34">
        <f t="shared" si="3"/>
        <v>1373.9330979660735</v>
      </c>
    </row>
    <row r="16" spans="1:39">
      <c r="A16" s="16" t="s">
        <v>40</v>
      </c>
      <c r="B16" s="17">
        <v>2755270</v>
      </c>
      <c r="C16" s="17">
        <v>0</v>
      </c>
      <c r="D16" s="18">
        <v>3950008</v>
      </c>
      <c r="E16" s="18">
        <v>4102333</v>
      </c>
      <c r="F16" s="18">
        <v>4606769</v>
      </c>
      <c r="G16" s="18">
        <v>0</v>
      </c>
      <c r="H16" s="18">
        <v>4606769</v>
      </c>
      <c r="I16" s="18">
        <v>680322</v>
      </c>
      <c r="J16" s="18">
        <v>272888</v>
      </c>
      <c r="K16" s="18">
        <v>352091</v>
      </c>
      <c r="L16" s="18">
        <v>0</v>
      </c>
      <c r="M16" s="18">
        <v>5912070</v>
      </c>
      <c r="N16" s="18">
        <v>-1962062</v>
      </c>
      <c r="O16" s="18">
        <v>-1809737</v>
      </c>
      <c r="P16" s="19">
        <v>-0.33200000000000002</v>
      </c>
      <c r="Q16" s="19">
        <v>-0.30599999999999999</v>
      </c>
      <c r="R16" s="20">
        <v>7</v>
      </c>
      <c r="S16" s="20">
        <v>124</v>
      </c>
      <c r="T16" s="21">
        <v>547</v>
      </c>
      <c r="U16" s="21">
        <v>23</v>
      </c>
      <c r="V16" s="22">
        <v>2.95</v>
      </c>
      <c r="W16" s="23">
        <v>0.67</v>
      </c>
      <c r="X16" s="24">
        <v>283.94</v>
      </c>
      <c r="Y16" s="25">
        <v>2.34</v>
      </c>
      <c r="Z16" s="26">
        <v>15</v>
      </c>
      <c r="AA16" s="27">
        <v>64</v>
      </c>
      <c r="AB16" s="27">
        <f t="shared" si="0"/>
        <v>443.65625</v>
      </c>
      <c r="AC16" s="28">
        <v>0.61000000000000032</v>
      </c>
      <c r="AD16" s="29">
        <v>-159.94</v>
      </c>
      <c r="AE16" s="30">
        <v>-1809737</v>
      </c>
      <c r="AF16" s="30">
        <v>-1962062</v>
      </c>
      <c r="AG16" s="31">
        <f t="shared" si="1"/>
        <v>-41</v>
      </c>
      <c r="AH16" s="32">
        <v>33083.330645161288</v>
      </c>
      <c r="AI16" s="32">
        <v>31854.903225806451</v>
      </c>
      <c r="AJ16" s="32">
        <v>7499.6946983546613</v>
      </c>
      <c r="AK16" s="32">
        <v>7221.2212065813528</v>
      </c>
      <c r="AL16" s="33">
        <f t="shared" si="2"/>
        <v>20821.546805663169</v>
      </c>
      <c r="AM16" s="34">
        <f t="shared" si="3"/>
        <v>12261.783839498119</v>
      </c>
    </row>
    <row r="17" spans="1:39">
      <c r="A17" s="16" t="s">
        <v>41</v>
      </c>
      <c r="B17" s="17">
        <v>3914478</v>
      </c>
      <c r="C17" s="17">
        <v>0</v>
      </c>
      <c r="D17" s="18">
        <v>5193259</v>
      </c>
      <c r="E17" s="18">
        <v>5281658</v>
      </c>
      <c r="F17" s="18">
        <v>4723560</v>
      </c>
      <c r="G17" s="18">
        <v>0</v>
      </c>
      <c r="H17" s="18">
        <v>4723560</v>
      </c>
      <c r="I17" s="18">
        <v>689632</v>
      </c>
      <c r="J17" s="18">
        <v>215160</v>
      </c>
      <c r="K17" s="18">
        <v>159434</v>
      </c>
      <c r="L17" s="18">
        <v>0</v>
      </c>
      <c r="M17" s="18">
        <v>5787786</v>
      </c>
      <c r="N17" s="18">
        <v>-594527</v>
      </c>
      <c r="O17" s="18">
        <v>-506128</v>
      </c>
      <c r="P17" s="19">
        <v>-0.10299999999999999</v>
      </c>
      <c r="Q17" s="19">
        <v>-8.6999999999999994E-2</v>
      </c>
      <c r="R17" s="20">
        <v>10</v>
      </c>
      <c r="S17" s="20">
        <v>209</v>
      </c>
      <c r="T17" s="21">
        <v>993</v>
      </c>
      <c r="U17" s="21">
        <v>21</v>
      </c>
      <c r="V17" s="22">
        <v>2.84</v>
      </c>
      <c r="W17" s="23">
        <v>0.6</v>
      </c>
      <c r="X17" s="24">
        <v>251.57</v>
      </c>
      <c r="Y17" s="25">
        <v>2.37</v>
      </c>
      <c r="Z17" s="26">
        <v>16</v>
      </c>
      <c r="AA17" s="27">
        <v>35</v>
      </c>
      <c r="AB17" s="27">
        <f t="shared" si="0"/>
        <v>718.7714285714286</v>
      </c>
      <c r="AC17" s="28">
        <v>0.46999999999999975</v>
      </c>
      <c r="AD17" s="29">
        <v>-42.569999999999993</v>
      </c>
      <c r="AE17" s="30">
        <v>-506128</v>
      </c>
      <c r="AF17" s="30">
        <v>-594527</v>
      </c>
      <c r="AG17" s="31">
        <f t="shared" si="1"/>
        <v>-14</v>
      </c>
      <c r="AH17" s="32">
        <v>25271.090909090908</v>
      </c>
      <c r="AI17" s="32">
        <v>24848.12918660287</v>
      </c>
      <c r="AJ17" s="32">
        <v>5318.8902316213498</v>
      </c>
      <c r="AK17" s="32">
        <v>5229.8680765357503</v>
      </c>
      <c r="AL17" s="33">
        <f t="shared" si="2"/>
        <v>23006.662161624994</v>
      </c>
      <c r="AM17" s="34">
        <f t="shared" si="3"/>
        <v>2264.4287474659141</v>
      </c>
    </row>
    <row r="18" spans="1:39">
      <c r="A18" s="16" t="s">
        <v>42</v>
      </c>
      <c r="B18" s="17">
        <v>32830554</v>
      </c>
      <c r="C18" s="17">
        <v>0</v>
      </c>
      <c r="D18" s="18">
        <v>46556048</v>
      </c>
      <c r="E18" s="18">
        <v>47357250</v>
      </c>
      <c r="F18" s="18">
        <v>34525675</v>
      </c>
      <c r="G18" s="18">
        <v>0</v>
      </c>
      <c r="H18" s="18">
        <v>34525675</v>
      </c>
      <c r="I18" s="18">
        <v>7367351</v>
      </c>
      <c r="J18" s="18">
        <v>4832747</v>
      </c>
      <c r="K18" s="18">
        <v>1876564</v>
      </c>
      <c r="L18" s="18">
        <v>0</v>
      </c>
      <c r="M18" s="18">
        <v>48602337</v>
      </c>
      <c r="N18" s="18">
        <v>-2046289</v>
      </c>
      <c r="O18" s="18">
        <v>-1245087</v>
      </c>
      <c r="P18" s="19">
        <v>-4.2000000000000003E-2</v>
      </c>
      <c r="Q18" s="19">
        <v>-2.5999999999999999E-2</v>
      </c>
      <c r="R18" s="20">
        <v>31</v>
      </c>
      <c r="S18" s="20">
        <v>1138</v>
      </c>
      <c r="T18" s="21">
        <v>1246</v>
      </c>
      <c r="U18" s="21">
        <v>91</v>
      </c>
      <c r="V18" s="22">
        <v>3.18</v>
      </c>
      <c r="W18" s="23">
        <v>2.9</v>
      </c>
      <c r="X18" s="24">
        <v>1198.7</v>
      </c>
      <c r="Y18" s="25">
        <v>2.72</v>
      </c>
      <c r="Z18" s="26">
        <v>48</v>
      </c>
      <c r="AA18" s="27">
        <v>100</v>
      </c>
      <c r="AB18" s="27">
        <f t="shared" si="0"/>
        <v>1198.7</v>
      </c>
      <c r="AC18" s="28">
        <v>0.45999999999999996</v>
      </c>
      <c r="AD18" s="29">
        <v>-60.700000000000045</v>
      </c>
      <c r="AE18" s="30">
        <v>-1245087</v>
      </c>
      <c r="AF18" s="30">
        <v>-2046289</v>
      </c>
      <c r="AG18" s="31">
        <f t="shared" si="1"/>
        <v>-9</v>
      </c>
      <c r="AH18" s="32">
        <v>41614.455184534272</v>
      </c>
      <c r="AI18" s="32">
        <v>40910.41124780316</v>
      </c>
      <c r="AJ18" s="32">
        <v>38007.423756019263</v>
      </c>
      <c r="AK18" s="32">
        <v>37364.404494382019</v>
      </c>
      <c r="AL18" s="33">
        <f t="shared" si="2"/>
        <v>40545.872194877782</v>
      </c>
      <c r="AM18" s="34">
        <f t="shared" si="3"/>
        <v>1068.5829896564901</v>
      </c>
    </row>
    <row r="19" spans="1:39">
      <c r="A19" s="16" t="s">
        <v>43</v>
      </c>
      <c r="B19" s="17">
        <v>8879653</v>
      </c>
      <c r="C19" s="17">
        <v>710371</v>
      </c>
      <c r="D19" s="18">
        <v>11678640</v>
      </c>
      <c r="E19" s="18">
        <v>11813799</v>
      </c>
      <c r="F19" s="18">
        <v>8296760</v>
      </c>
      <c r="G19" s="18">
        <v>663743</v>
      </c>
      <c r="H19" s="18">
        <v>8960503</v>
      </c>
      <c r="I19" s="18">
        <v>1498442</v>
      </c>
      <c r="J19" s="18">
        <v>207104</v>
      </c>
      <c r="K19" s="18">
        <v>479805</v>
      </c>
      <c r="L19" s="18">
        <v>0</v>
      </c>
      <c r="M19" s="18">
        <v>11145854</v>
      </c>
      <c r="N19" s="18">
        <v>532786</v>
      </c>
      <c r="O19" s="18">
        <v>667945</v>
      </c>
      <c r="P19" s="19">
        <v>4.8000000000000001E-2</v>
      </c>
      <c r="Q19" s="19">
        <v>0.06</v>
      </c>
      <c r="R19" s="20">
        <v>21</v>
      </c>
      <c r="S19" s="20">
        <v>577</v>
      </c>
      <c r="T19" s="21">
        <v>680</v>
      </c>
      <c r="U19" s="21">
        <v>85</v>
      </c>
      <c r="V19" s="22">
        <v>2.67</v>
      </c>
      <c r="W19" s="23">
        <v>2.2599999999999998</v>
      </c>
      <c r="X19" s="24">
        <v>534.0200000000001</v>
      </c>
      <c r="Y19" s="25">
        <v>2.3199999999999998</v>
      </c>
      <c r="Z19" s="26">
        <v>24</v>
      </c>
      <c r="AA19" s="27">
        <v>74</v>
      </c>
      <c r="AB19" s="27">
        <f t="shared" si="0"/>
        <v>721.64864864864876</v>
      </c>
      <c r="AC19" s="28">
        <v>0.35000000000000009</v>
      </c>
      <c r="AD19" s="29">
        <v>42.979999999999905</v>
      </c>
      <c r="AE19" s="30">
        <v>667945</v>
      </c>
      <c r="AF19" s="30">
        <v>532786</v>
      </c>
      <c r="AG19" s="31">
        <f t="shared" si="1"/>
        <v>11</v>
      </c>
      <c r="AH19" s="32">
        <v>20474.521663778163</v>
      </c>
      <c r="AI19" s="32">
        <v>20240.277296360484</v>
      </c>
      <c r="AJ19" s="32">
        <v>17373.233823529412</v>
      </c>
      <c r="AK19" s="32">
        <v>17174.470588235294</v>
      </c>
      <c r="AL19" s="33">
        <f t="shared" si="2"/>
        <v>20871.604059773039</v>
      </c>
      <c r="AM19" s="34">
        <f t="shared" si="3"/>
        <v>-397.0823959948757</v>
      </c>
    </row>
    <row r="20" spans="1:39">
      <c r="A20" s="16" t="s">
        <v>44</v>
      </c>
      <c r="B20" s="17">
        <v>201100</v>
      </c>
      <c r="C20" s="17">
        <v>0</v>
      </c>
      <c r="D20" s="18">
        <v>273522</v>
      </c>
      <c r="E20" s="18">
        <v>277370</v>
      </c>
      <c r="F20" s="18">
        <v>147266</v>
      </c>
      <c r="G20" s="18">
        <v>0</v>
      </c>
      <c r="H20" s="18">
        <v>147266</v>
      </c>
      <c r="I20" s="18">
        <v>29016</v>
      </c>
      <c r="J20" s="18">
        <v>17518</v>
      </c>
      <c r="K20" s="18">
        <v>41904</v>
      </c>
      <c r="L20" s="18">
        <v>0</v>
      </c>
      <c r="M20" s="18">
        <v>235704</v>
      </c>
      <c r="N20" s="18">
        <v>37818</v>
      </c>
      <c r="O20" s="18">
        <v>41666</v>
      </c>
      <c r="P20" s="19">
        <v>0.16</v>
      </c>
      <c r="Q20" s="19">
        <v>0.17699999999999999</v>
      </c>
      <c r="R20" s="20">
        <v>4</v>
      </c>
      <c r="S20" s="20">
        <v>24</v>
      </c>
      <c r="T20" s="21">
        <v>273</v>
      </c>
      <c r="U20" s="21">
        <v>9</v>
      </c>
      <c r="V20" s="22">
        <v>2.19</v>
      </c>
      <c r="W20" s="23">
        <v>0.19</v>
      </c>
      <c r="X20" s="24">
        <v>26.25</v>
      </c>
      <c r="Y20" s="25">
        <v>1.67</v>
      </c>
      <c r="Z20" s="26">
        <v>4</v>
      </c>
      <c r="AA20" s="27">
        <v>8</v>
      </c>
      <c r="AB20" s="27">
        <f t="shared" si="0"/>
        <v>328.125</v>
      </c>
      <c r="AC20" s="28">
        <v>0.52</v>
      </c>
      <c r="AD20" s="29">
        <v>-2.25</v>
      </c>
      <c r="AE20" s="30">
        <v>41666</v>
      </c>
      <c r="AF20" s="30">
        <v>37818</v>
      </c>
      <c r="AG20" s="31">
        <f t="shared" si="1"/>
        <v>1</v>
      </c>
      <c r="AH20" s="32">
        <v>11557.083333333334</v>
      </c>
      <c r="AI20" s="32">
        <v>11396.75</v>
      </c>
      <c r="AJ20" s="32">
        <v>1016.007326007326</v>
      </c>
      <c r="AK20" s="32">
        <v>1001.9120879120879</v>
      </c>
      <c r="AL20" s="33">
        <f t="shared" si="2"/>
        <v>8979.2000000000007</v>
      </c>
      <c r="AM20" s="34">
        <f t="shared" si="3"/>
        <v>2577.8833333333332</v>
      </c>
    </row>
    <row r="21" spans="1:39">
      <c r="A21" s="16" t="s">
        <v>45</v>
      </c>
      <c r="B21" s="17">
        <v>71643649</v>
      </c>
      <c r="C21" s="17">
        <v>0</v>
      </c>
      <c r="D21" s="18">
        <v>120096538</v>
      </c>
      <c r="E21" s="18">
        <v>124079472</v>
      </c>
      <c r="F21" s="18">
        <v>77512644</v>
      </c>
      <c r="G21" s="18">
        <v>0</v>
      </c>
      <c r="H21" s="18">
        <v>77512644</v>
      </c>
      <c r="I21" s="18">
        <v>16536049</v>
      </c>
      <c r="J21" s="18">
        <v>23566109</v>
      </c>
      <c r="K21" s="18">
        <v>4628179</v>
      </c>
      <c r="L21" s="18">
        <v>2129914</v>
      </c>
      <c r="M21" s="18">
        <v>124372895</v>
      </c>
      <c r="N21" s="18">
        <v>-4276357</v>
      </c>
      <c r="O21" s="18">
        <v>-293423</v>
      </c>
      <c r="P21" s="19">
        <v>-3.4000000000000002E-2</v>
      </c>
      <c r="Q21" s="19">
        <v>-2E-3</v>
      </c>
      <c r="R21" s="20">
        <v>32</v>
      </c>
      <c r="S21" s="35">
        <v>2088</v>
      </c>
      <c r="T21" s="21">
        <v>2196</v>
      </c>
      <c r="U21" s="21">
        <v>95</v>
      </c>
      <c r="V21" s="22">
        <v>3.33</v>
      </c>
      <c r="W21" s="23">
        <v>3.17</v>
      </c>
      <c r="X21" s="24">
        <v>2040.3899999999999</v>
      </c>
      <c r="Y21" s="25">
        <v>2.98</v>
      </c>
      <c r="Z21" s="26">
        <v>50</v>
      </c>
      <c r="AA21" s="27">
        <v>100</v>
      </c>
      <c r="AB21" s="27">
        <f t="shared" si="0"/>
        <v>2040.39</v>
      </c>
      <c r="AC21" s="28">
        <v>0.35000000000000009</v>
      </c>
      <c r="AD21" s="29">
        <v>47.610000000000127</v>
      </c>
      <c r="AE21" s="30">
        <v>-293423</v>
      </c>
      <c r="AF21" s="30">
        <v>-4276357</v>
      </c>
      <c r="AG21" s="31">
        <f t="shared" si="1"/>
        <v>-5</v>
      </c>
      <c r="AH21" s="32">
        <v>59425.034482758623</v>
      </c>
      <c r="AI21" s="32">
        <v>57517.499042145595</v>
      </c>
      <c r="AJ21" s="32">
        <v>56502.491803278688</v>
      </c>
      <c r="AK21" s="32">
        <v>54688.769581056469</v>
      </c>
      <c r="AL21" s="33">
        <f t="shared" si="2"/>
        <v>60955.452143952876</v>
      </c>
      <c r="AM21" s="34">
        <f t="shared" si="3"/>
        <v>-1530.417661194253</v>
      </c>
    </row>
    <row r="22" spans="1:39">
      <c r="A22" s="16" t="s">
        <v>46</v>
      </c>
      <c r="B22" s="17">
        <v>1189690</v>
      </c>
      <c r="C22" s="17">
        <v>0</v>
      </c>
      <c r="D22" s="18">
        <v>2025199</v>
      </c>
      <c r="E22" s="18">
        <v>2098556</v>
      </c>
      <c r="F22" s="18">
        <v>455508</v>
      </c>
      <c r="G22" s="18">
        <v>0</v>
      </c>
      <c r="H22" s="18">
        <v>455508</v>
      </c>
      <c r="I22" s="18">
        <v>305108</v>
      </c>
      <c r="J22" s="18">
        <v>91120</v>
      </c>
      <c r="K22" s="18">
        <v>4925</v>
      </c>
      <c r="L22" s="18">
        <v>0</v>
      </c>
      <c r="M22" s="18">
        <v>856661</v>
      </c>
      <c r="N22" s="18">
        <v>1168538</v>
      </c>
      <c r="O22" s="18">
        <v>1241895</v>
      </c>
      <c r="P22" s="19">
        <v>1.3640000000000001</v>
      </c>
      <c r="Q22" s="19">
        <v>1.45</v>
      </c>
      <c r="R22" s="20">
        <v>10</v>
      </c>
      <c r="S22" s="20">
        <v>137</v>
      </c>
      <c r="T22" s="21">
        <v>596</v>
      </c>
      <c r="U22" s="21">
        <v>23</v>
      </c>
      <c r="V22" s="22">
        <v>2.38</v>
      </c>
      <c r="W22" s="23">
        <v>0.55000000000000004</v>
      </c>
      <c r="X22" s="24">
        <v>76.700000000000017</v>
      </c>
      <c r="Y22" s="25">
        <v>1.79</v>
      </c>
      <c r="Z22" s="26">
        <v>7</v>
      </c>
      <c r="AA22" s="27">
        <v>17</v>
      </c>
      <c r="AB22" s="27">
        <f t="shared" si="0"/>
        <v>451.17647058823542</v>
      </c>
      <c r="AC22" s="28">
        <v>0.58999999999999986</v>
      </c>
      <c r="AD22" s="29">
        <v>60.299999999999983</v>
      </c>
      <c r="AE22" s="30">
        <v>1241895</v>
      </c>
      <c r="AF22" s="30">
        <v>1168538</v>
      </c>
      <c r="AG22" s="31">
        <f t="shared" si="1"/>
        <v>6</v>
      </c>
      <c r="AH22" s="32">
        <v>15317.927007299269</v>
      </c>
      <c r="AI22" s="32">
        <v>14782.474452554745</v>
      </c>
      <c r="AJ22" s="32">
        <v>3521.0671140939598</v>
      </c>
      <c r="AK22" s="32">
        <v>3397.9848993288592</v>
      </c>
      <c r="AL22" s="33">
        <f t="shared" si="2"/>
        <v>11168.983050847455</v>
      </c>
      <c r="AM22" s="34">
        <f t="shared" si="3"/>
        <v>4148.9439564518143</v>
      </c>
    </row>
    <row r="23" spans="1:39">
      <c r="A23" s="16" t="s">
        <v>47</v>
      </c>
      <c r="B23" s="17">
        <v>2729580</v>
      </c>
      <c r="C23" s="17">
        <v>0</v>
      </c>
      <c r="D23" s="18">
        <v>3880636</v>
      </c>
      <c r="E23" s="18">
        <v>3973617</v>
      </c>
      <c r="F23" s="18">
        <v>2285214</v>
      </c>
      <c r="G23" s="18">
        <v>0</v>
      </c>
      <c r="H23" s="18">
        <v>2285214</v>
      </c>
      <c r="I23" s="18">
        <v>894999</v>
      </c>
      <c r="J23" s="18">
        <v>71602</v>
      </c>
      <c r="K23" s="18">
        <v>121788</v>
      </c>
      <c r="L23" s="18">
        <v>0</v>
      </c>
      <c r="M23" s="18">
        <v>3373603</v>
      </c>
      <c r="N23" s="18">
        <v>507033</v>
      </c>
      <c r="O23" s="18">
        <v>600014</v>
      </c>
      <c r="P23" s="19">
        <v>0.15</v>
      </c>
      <c r="Q23" s="19">
        <v>0.17799999999999999</v>
      </c>
      <c r="R23" s="20">
        <v>16</v>
      </c>
      <c r="S23" s="20">
        <v>247</v>
      </c>
      <c r="T23" s="21">
        <v>1009</v>
      </c>
      <c r="U23" s="21">
        <v>24</v>
      </c>
      <c r="V23" s="22">
        <v>2.5099999999999998</v>
      </c>
      <c r="W23" s="23">
        <v>0.61</v>
      </c>
      <c r="X23" s="24">
        <v>245.34</v>
      </c>
      <c r="Y23" s="25">
        <v>1.96</v>
      </c>
      <c r="Z23" s="26">
        <v>17</v>
      </c>
      <c r="AA23" s="27">
        <v>26</v>
      </c>
      <c r="AB23" s="27">
        <f t="shared" si="0"/>
        <v>943.61538461538464</v>
      </c>
      <c r="AC23" s="28">
        <v>0.54999999999999982</v>
      </c>
      <c r="AD23" s="29">
        <v>1.6599999999999966</v>
      </c>
      <c r="AE23" s="30">
        <v>600014</v>
      </c>
      <c r="AF23" s="30">
        <v>507033</v>
      </c>
      <c r="AG23" s="31">
        <f t="shared" si="1"/>
        <v>-2</v>
      </c>
      <c r="AH23" s="32">
        <v>16087.518218623482</v>
      </c>
      <c r="AI23" s="32">
        <v>15711.076923076924</v>
      </c>
      <c r="AJ23" s="32">
        <v>3938.1734390485631</v>
      </c>
      <c r="AK23" s="32">
        <v>3846.0218037661052</v>
      </c>
      <c r="AL23" s="33">
        <f t="shared" si="2"/>
        <v>13750.725523762942</v>
      </c>
      <c r="AM23" s="34">
        <f t="shared" si="3"/>
        <v>2336.79269486054</v>
      </c>
    </row>
    <row r="24" spans="1:39">
      <c r="A24" s="16" t="s">
        <v>48</v>
      </c>
      <c r="B24" s="17">
        <v>895620</v>
      </c>
      <c r="C24" s="17">
        <v>0</v>
      </c>
      <c r="D24" s="18">
        <v>1250274</v>
      </c>
      <c r="E24" s="18">
        <v>1282884</v>
      </c>
      <c r="F24" s="18">
        <v>320474</v>
      </c>
      <c r="G24" s="18">
        <v>0</v>
      </c>
      <c r="H24" s="18">
        <v>320474</v>
      </c>
      <c r="I24" s="18">
        <v>321194</v>
      </c>
      <c r="J24" s="18">
        <v>23044</v>
      </c>
      <c r="K24" s="18">
        <v>5342</v>
      </c>
      <c r="L24" s="18">
        <v>0</v>
      </c>
      <c r="M24" s="18">
        <v>670054</v>
      </c>
      <c r="N24" s="18">
        <v>580220</v>
      </c>
      <c r="O24" s="18">
        <v>612830</v>
      </c>
      <c r="P24" s="19">
        <v>0.86599999999999999</v>
      </c>
      <c r="Q24" s="19">
        <v>0.91500000000000004</v>
      </c>
      <c r="R24" s="20">
        <v>16</v>
      </c>
      <c r="S24" s="20">
        <v>138</v>
      </c>
      <c r="T24" s="21">
        <v>475</v>
      </c>
      <c r="U24" s="21">
        <v>29</v>
      </c>
      <c r="V24" s="22">
        <v>2.08</v>
      </c>
      <c r="W24" s="23">
        <v>0.61</v>
      </c>
      <c r="X24" s="24">
        <v>63.800000000000011</v>
      </c>
      <c r="Y24" s="25">
        <v>1.74</v>
      </c>
      <c r="Z24" s="26">
        <v>10</v>
      </c>
      <c r="AA24" s="27">
        <v>15</v>
      </c>
      <c r="AB24" s="27">
        <f t="shared" si="0"/>
        <v>425.33333333333337</v>
      </c>
      <c r="AC24" s="28">
        <v>0.34000000000000008</v>
      </c>
      <c r="AD24" s="29">
        <v>74.199999999999989</v>
      </c>
      <c r="AE24" s="30">
        <v>612830</v>
      </c>
      <c r="AF24" s="30">
        <v>580220</v>
      </c>
      <c r="AG24" s="31">
        <f t="shared" si="1"/>
        <v>14</v>
      </c>
      <c r="AH24" s="32">
        <v>9296.2608695652179</v>
      </c>
      <c r="AI24" s="32">
        <v>9059.95652173913</v>
      </c>
      <c r="AJ24" s="32">
        <v>2700.8084210526317</v>
      </c>
      <c r="AK24" s="32">
        <v>2632.1557894736843</v>
      </c>
      <c r="AL24" s="33">
        <f t="shared" si="2"/>
        <v>10502.413793103446</v>
      </c>
      <c r="AM24" s="34">
        <f t="shared" si="3"/>
        <v>-1206.1529235382277</v>
      </c>
    </row>
    <row r="25" spans="1:39">
      <c r="A25" s="16" t="s">
        <v>49</v>
      </c>
      <c r="B25" s="17">
        <v>616088</v>
      </c>
      <c r="C25" s="17">
        <v>0</v>
      </c>
      <c r="D25" s="18">
        <v>700158</v>
      </c>
      <c r="E25" s="18">
        <v>708317</v>
      </c>
      <c r="F25" s="18">
        <v>199839</v>
      </c>
      <c r="G25" s="18">
        <v>0</v>
      </c>
      <c r="H25" s="18">
        <v>199839</v>
      </c>
      <c r="I25" s="18">
        <v>64625</v>
      </c>
      <c r="J25" s="18">
        <v>1411</v>
      </c>
      <c r="K25" s="18">
        <v>5760</v>
      </c>
      <c r="L25" s="18">
        <v>0</v>
      </c>
      <c r="M25" s="18">
        <v>271635</v>
      </c>
      <c r="N25" s="18">
        <v>428523</v>
      </c>
      <c r="O25" s="18">
        <v>436682</v>
      </c>
      <c r="P25" s="19">
        <v>1.5780000000000001</v>
      </c>
      <c r="Q25" s="19">
        <v>1.6080000000000001</v>
      </c>
      <c r="R25" s="20">
        <v>5</v>
      </c>
      <c r="S25" s="20">
        <v>52</v>
      </c>
      <c r="T25" s="21">
        <v>208</v>
      </c>
      <c r="U25" s="21">
        <v>25</v>
      </c>
      <c r="V25" s="22">
        <v>2.5</v>
      </c>
      <c r="W25" s="23">
        <v>0.62</v>
      </c>
      <c r="X25" s="24">
        <v>33.65</v>
      </c>
      <c r="Y25" s="25">
        <v>1.96</v>
      </c>
      <c r="Z25" s="26">
        <v>5</v>
      </c>
      <c r="AA25" s="27">
        <v>17</v>
      </c>
      <c r="AB25" s="27">
        <f t="shared" si="0"/>
        <v>197.94117647058823</v>
      </c>
      <c r="AC25" s="28">
        <v>0.54</v>
      </c>
      <c r="AD25" s="29">
        <v>18.350000000000001</v>
      </c>
      <c r="AE25" s="30">
        <v>436682</v>
      </c>
      <c r="AF25" s="30">
        <v>428523</v>
      </c>
      <c r="AG25" s="31">
        <f t="shared" si="1"/>
        <v>8</v>
      </c>
      <c r="AH25" s="32">
        <v>13621.48076923077</v>
      </c>
      <c r="AI25" s="32">
        <v>13464.576923076924</v>
      </c>
      <c r="AJ25" s="32">
        <v>3405.3701923076924</v>
      </c>
      <c r="AK25" s="32">
        <v>3366.1442307692309</v>
      </c>
      <c r="AL25" s="33">
        <f t="shared" si="2"/>
        <v>8072.3625557206542</v>
      </c>
      <c r="AM25" s="34">
        <f t="shared" si="3"/>
        <v>5549.1182135101153</v>
      </c>
    </row>
    <row r="26" spans="1:39">
      <c r="A26" s="16" t="s">
        <v>50</v>
      </c>
      <c r="B26" s="17">
        <v>7572510</v>
      </c>
      <c r="C26" s="17">
        <v>908701</v>
      </c>
      <c r="D26" s="18">
        <v>10630191</v>
      </c>
      <c r="E26" s="18">
        <v>10814106</v>
      </c>
      <c r="F26" s="18">
        <v>6927253</v>
      </c>
      <c r="G26" s="18">
        <v>831272</v>
      </c>
      <c r="H26" s="18">
        <v>7758525</v>
      </c>
      <c r="I26" s="18">
        <v>1527777</v>
      </c>
      <c r="J26" s="18">
        <v>158151</v>
      </c>
      <c r="K26" s="18">
        <v>131721</v>
      </c>
      <c r="L26" s="18">
        <v>0</v>
      </c>
      <c r="M26" s="18">
        <v>9576174</v>
      </c>
      <c r="N26" s="18">
        <v>1054017</v>
      </c>
      <c r="O26" s="18">
        <v>1237932</v>
      </c>
      <c r="P26" s="19">
        <v>0.11</v>
      </c>
      <c r="Q26" s="19">
        <v>0.129</v>
      </c>
      <c r="R26" s="20">
        <v>12</v>
      </c>
      <c r="S26" s="20">
        <v>378</v>
      </c>
      <c r="T26" s="21">
        <v>720</v>
      </c>
      <c r="U26" s="21">
        <v>53</v>
      </c>
      <c r="V26" s="22">
        <v>2.95</v>
      </c>
      <c r="W26" s="23">
        <v>1.55</v>
      </c>
      <c r="X26" s="24">
        <v>353.80000000000007</v>
      </c>
      <c r="Y26" s="25">
        <v>2.48</v>
      </c>
      <c r="Z26" s="26">
        <v>16</v>
      </c>
      <c r="AA26" s="27">
        <v>49</v>
      </c>
      <c r="AB26" s="27">
        <f t="shared" si="0"/>
        <v>722.04081632653072</v>
      </c>
      <c r="AC26" s="28">
        <v>0.4700000000000002</v>
      </c>
      <c r="AD26" s="29">
        <v>24.199999999999932</v>
      </c>
      <c r="AE26" s="30">
        <v>1237932</v>
      </c>
      <c r="AF26" s="30">
        <v>1054017</v>
      </c>
      <c r="AG26" s="31">
        <f t="shared" si="1"/>
        <v>4</v>
      </c>
      <c r="AH26" s="32">
        <v>28608.746031746032</v>
      </c>
      <c r="AI26" s="32">
        <v>28122.198412698413</v>
      </c>
      <c r="AJ26" s="32">
        <v>15019.591666666667</v>
      </c>
      <c r="AK26" s="32">
        <v>14764.154166666667</v>
      </c>
      <c r="AL26" s="33">
        <f t="shared" si="2"/>
        <v>27066.630864895415</v>
      </c>
      <c r="AM26" s="34">
        <f t="shared" si="3"/>
        <v>1542.1151668506172</v>
      </c>
    </row>
    <row r="27" spans="1:39">
      <c r="A27" s="16" t="s">
        <v>51</v>
      </c>
      <c r="B27" s="17">
        <v>1155143</v>
      </c>
      <c r="C27" s="17">
        <v>138617</v>
      </c>
      <c r="D27" s="18">
        <v>1635708</v>
      </c>
      <c r="E27" s="18">
        <v>1665052</v>
      </c>
      <c r="F27" s="18">
        <v>680524</v>
      </c>
      <c r="G27" s="18">
        <v>81663</v>
      </c>
      <c r="H27" s="18">
        <v>762187</v>
      </c>
      <c r="I27" s="18">
        <v>243191</v>
      </c>
      <c r="J27" s="18">
        <v>105873</v>
      </c>
      <c r="K27" s="18">
        <v>0</v>
      </c>
      <c r="L27" s="18">
        <v>0</v>
      </c>
      <c r="M27" s="18">
        <v>1111251</v>
      </c>
      <c r="N27" s="18">
        <v>524457</v>
      </c>
      <c r="O27" s="18">
        <v>553801</v>
      </c>
      <c r="P27" s="19">
        <v>0.47199999999999998</v>
      </c>
      <c r="Q27" s="19">
        <v>0.498</v>
      </c>
      <c r="R27" s="20">
        <v>1</v>
      </c>
      <c r="S27" s="20">
        <v>33</v>
      </c>
      <c r="T27" s="21">
        <v>34</v>
      </c>
      <c r="U27" s="21">
        <v>96</v>
      </c>
      <c r="V27" s="22">
        <v>3.49</v>
      </c>
      <c r="W27" s="23">
        <v>3.34</v>
      </c>
      <c r="X27" s="24">
        <v>25.5</v>
      </c>
      <c r="Y27" s="25">
        <v>3.2</v>
      </c>
      <c r="Z27" s="26">
        <v>1</v>
      </c>
      <c r="AA27" s="27">
        <v>75</v>
      </c>
      <c r="AB27" s="27">
        <f t="shared" si="0"/>
        <v>34</v>
      </c>
      <c r="AC27" s="28">
        <v>0.29000000000000004</v>
      </c>
      <c r="AD27" s="29">
        <v>7.5</v>
      </c>
      <c r="AE27" s="30">
        <v>553801</v>
      </c>
      <c r="AF27" s="30">
        <v>524457</v>
      </c>
      <c r="AG27" s="31">
        <f t="shared" si="1"/>
        <v>21</v>
      </c>
      <c r="AH27" s="32">
        <v>50456.121212121216</v>
      </c>
      <c r="AI27" s="32">
        <v>49566.909090909088</v>
      </c>
      <c r="AJ27" s="32">
        <v>48972.117647058825</v>
      </c>
      <c r="AK27" s="32">
        <v>48109.058823529413</v>
      </c>
      <c r="AL27" s="33">
        <f t="shared" si="2"/>
        <v>43578.470588235294</v>
      </c>
      <c r="AM27" s="34">
        <f t="shared" si="3"/>
        <v>6877.650623885922</v>
      </c>
    </row>
    <row r="28" spans="1:39">
      <c r="A28" s="16" t="s">
        <v>52</v>
      </c>
      <c r="B28" s="17">
        <v>2330357</v>
      </c>
      <c r="C28" s="17">
        <v>0</v>
      </c>
      <c r="D28" s="18">
        <v>3222416</v>
      </c>
      <c r="E28" s="18">
        <v>3273841</v>
      </c>
      <c r="F28" s="18">
        <v>1073936</v>
      </c>
      <c r="G28" s="18">
        <v>0</v>
      </c>
      <c r="H28" s="18">
        <v>1073936</v>
      </c>
      <c r="I28" s="18">
        <v>486035</v>
      </c>
      <c r="J28" s="18">
        <v>216100</v>
      </c>
      <c r="K28" s="18">
        <v>160269</v>
      </c>
      <c r="L28" s="18">
        <v>0</v>
      </c>
      <c r="M28" s="18">
        <v>1936340</v>
      </c>
      <c r="N28" s="18">
        <v>1286076</v>
      </c>
      <c r="O28" s="18">
        <v>1337501</v>
      </c>
      <c r="P28" s="19">
        <v>0.66400000000000003</v>
      </c>
      <c r="Q28" s="19">
        <v>0.69099999999999995</v>
      </c>
      <c r="R28" s="20">
        <v>9</v>
      </c>
      <c r="S28" s="20">
        <v>153</v>
      </c>
      <c r="T28" s="21">
        <v>1203</v>
      </c>
      <c r="U28" s="21">
        <v>13</v>
      </c>
      <c r="V28" s="22">
        <v>2.67</v>
      </c>
      <c r="W28" s="23">
        <v>0.34</v>
      </c>
      <c r="X28" s="24">
        <v>135.85</v>
      </c>
      <c r="Y28" s="25">
        <v>1.85</v>
      </c>
      <c r="Z28" s="26">
        <v>16</v>
      </c>
      <c r="AA28" s="27">
        <v>25</v>
      </c>
      <c r="AB28" s="27">
        <f t="shared" si="0"/>
        <v>543.4</v>
      </c>
      <c r="AC28" s="28">
        <v>0.81999999999999984</v>
      </c>
      <c r="AD28" s="29">
        <v>17.150000000000006</v>
      </c>
      <c r="AE28" s="30">
        <v>1337501</v>
      </c>
      <c r="AF28" s="30">
        <v>1286076</v>
      </c>
      <c r="AG28" s="31">
        <f t="shared" si="1"/>
        <v>-12</v>
      </c>
      <c r="AH28" s="32">
        <v>21397.65359477124</v>
      </c>
      <c r="AI28" s="32">
        <v>21061.542483660131</v>
      </c>
      <c r="AJ28" s="32">
        <v>2721.3973399833749</v>
      </c>
      <c r="AK28" s="32">
        <v>2678.6500415627597</v>
      </c>
      <c r="AL28" s="33">
        <f t="shared" si="2"/>
        <v>14253.514906146485</v>
      </c>
      <c r="AM28" s="34">
        <f t="shared" si="3"/>
        <v>7144.1386886247546</v>
      </c>
    </row>
    <row r="29" spans="1:39">
      <c r="A29" s="16" t="s">
        <v>53</v>
      </c>
      <c r="B29" s="17">
        <v>6046555</v>
      </c>
      <c r="C29" s="17">
        <v>0</v>
      </c>
      <c r="D29" s="18">
        <v>10344100</v>
      </c>
      <c r="E29" s="18">
        <v>12105194</v>
      </c>
      <c r="F29" s="18">
        <v>5858579</v>
      </c>
      <c r="G29" s="18">
        <v>0</v>
      </c>
      <c r="H29" s="18">
        <v>5858579</v>
      </c>
      <c r="I29" s="18">
        <v>2214138</v>
      </c>
      <c r="J29" s="18">
        <v>96646</v>
      </c>
      <c r="K29" s="18">
        <v>2599026</v>
      </c>
      <c r="L29" s="18">
        <v>0</v>
      </c>
      <c r="M29" s="18">
        <v>10768389</v>
      </c>
      <c r="N29" s="18">
        <v>-424289</v>
      </c>
      <c r="O29" s="18">
        <v>1336805</v>
      </c>
      <c r="P29" s="19">
        <v>-3.9E-2</v>
      </c>
      <c r="Q29" s="19">
        <v>0.124</v>
      </c>
      <c r="R29" s="20">
        <v>3</v>
      </c>
      <c r="S29" s="20">
        <v>224</v>
      </c>
      <c r="T29" s="21">
        <v>605</v>
      </c>
      <c r="U29" s="21">
        <v>37</v>
      </c>
      <c r="V29" s="22">
        <v>3.07</v>
      </c>
      <c r="W29" s="23">
        <v>1.1399999999999999</v>
      </c>
      <c r="X29" s="24">
        <v>235.67000000000002</v>
      </c>
      <c r="Y29" s="25">
        <v>2.4700000000000002</v>
      </c>
      <c r="Z29" s="26">
        <v>5</v>
      </c>
      <c r="AA29" s="27">
        <v>67</v>
      </c>
      <c r="AB29" s="27">
        <f t="shared" si="0"/>
        <v>351.74626865671644</v>
      </c>
      <c r="AC29" s="28">
        <v>0.59999999999999964</v>
      </c>
      <c r="AD29" s="29">
        <v>-11.670000000000016</v>
      </c>
      <c r="AE29" s="30">
        <v>1336805</v>
      </c>
      <c r="AF29" s="30">
        <v>-424289</v>
      </c>
      <c r="AG29" s="31">
        <f t="shared" si="1"/>
        <v>-30</v>
      </c>
      <c r="AH29" s="32">
        <v>54041.044642857145</v>
      </c>
      <c r="AI29" s="32">
        <v>46179.017857142855</v>
      </c>
      <c r="AJ29" s="32">
        <v>20008.585123966943</v>
      </c>
      <c r="AK29" s="32">
        <v>17097.685950413223</v>
      </c>
      <c r="AL29" s="33">
        <f t="shared" si="2"/>
        <v>45692.659226885051</v>
      </c>
      <c r="AM29" s="34">
        <f t="shared" si="3"/>
        <v>8348.3854159720941</v>
      </c>
    </row>
    <row r="30" spans="1:39">
      <c r="A30" s="16" t="s">
        <v>54</v>
      </c>
      <c r="B30" s="17">
        <v>326877</v>
      </c>
      <c r="C30" s="17">
        <v>0</v>
      </c>
      <c r="D30" s="18">
        <v>377469</v>
      </c>
      <c r="E30" s="18">
        <v>382341</v>
      </c>
      <c r="F30" s="18">
        <v>374255</v>
      </c>
      <c r="G30" s="18">
        <v>0</v>
      </c>
      <c r="H30" s="18">
        <v>374255</v>
      </c>
      <c r="I30" s="18">
        <v>36517</v>
      </c>
      <c r="J30" s="18">
        <v>3645</v>
      </c>
      <c r="K30" s="18">
        <v>334</v>
      </c>
      <c r="L30" s="18">
        <v>0</v>
      </c>
      <c r="M30" s="18">
        <v>414751</v>
      </c>
      <c r="N30" s="18">
        <v>-37282</v>
      </c>
      <c r="O30" s="18">
        <v>-32410</v>
      </c>
      <c r="P30" s="19">
        <v>-0.09</v>
      </c>
      <c r="Q30" s="19">
        <v>-7.8E-2</v>
      </c>
      <c r="R30" s="20">
        <v>1</v>
      </c>
      <c r="S30" s="20">
        <v>21</v>
      </c>
      <c r="T30" s="21">
        <v>198</v>
      </c>
      <c r="U30" s="21">
        <v>10</v>
      </c>
      <c r="V30" s="22">
        <v>2.72</v>
      </c>
      <c r="W30" s="23">
        <v>0.28999999999999998</v>
      </c>
      <c r="X30" s="24">
        <v>43.15</v>
      </c>
      <c r="Y30" s="25">
        <v>1.9</v>
      </c>
      <c r="Z30" s="26">
        <v>1</v>
      </c>
      <c r="AA30" s="27">
        <v>22</v>
      </c>
      <c r="AB30" s="27">
        <f t="shared" si="0"/>
        <v>196.13636363636363</v>
      </c>
      <c r="AC30" s="28">
        <v>0.82000000000000028</v>
      </c>
      <c r="AD30" s="29">
        <v>-22.15</v>
      </c>
      <c r="AE30" s="30">
        <v>-32410</v>
      </c>
      <c r="AF30" s="30">
        <v>-37282</v>
      </c>
      <c r="AG30" s="31">
        <f t="shared" si="1"/>
        <v>-12</v>
      </c>
      <c r="AH30" s="32">
        <v>18206.714285714286</v>
      </c>
      <c r="AI30" s="32">
        <v>17974.714285714286</v>
      </c>
      <c r="AJ30" s="32">
        <v>1931.0151515151515</v>
      </c>
      <c r="AK30" s="32">
        <v>1906.409090909091</v>
      </c>
      <c r="AL30" s="33">
        <f t="shared" si="2"/>
        <v>9611.8424101969867</v>
      </c>
      <c r="AM30" s="34">
        <f t="shared" si="3"/>
        <v>8594.8718755172995</v>
      </c>
    </row>
    <row r="31" spans="1:39">
      <c r="A31" s="16" t="s">
        <v>55</v>
      </c>
      <c r="B31" s="17">
        <v>193174</v>
      </c>
      <c r="C31" s="17">
        <v>0</v>
      </c>
      <c r="D31" s="18">
        <v>261025</v>
      </c>
      <c r="E31" s="18">
        <v>266240</v>
      </c>
      <c r="F31" s="18">
        <v>73734</v>
      </c>
      <c r="G31" s="18">
        <v>0</v>
      </c>
      <c r="H31" s="18">
        <v>73734</v>
      </c>
      <c r="I31" s="18">
        <v>13741</v>
      </c>
      <c r="J31" s="18">
        <v>1176</v>
      </c>
      <c r="K31" s="18">
        <v>11686</v>
      </c>
      <c r="L31" s="18">
        <v>0</v>
      </c>
      <c r="M31" s="18">
        <v>100337</v>
      </c>
      <c r="N31" s="18">
        <v>160688</v>
      </c>
      <c r="O31" s="18">
        <v>165903</v>
      </c>
      <c r="P31" s="19">
        <v>1.601</v>
      </c>
      <c r="Q31" s="19">
        <v>1.653</v>
      </c>
      <c r="R31" s="20">
        <v>6</v>
      </c>
      <c r="S31" s="20">
        <v>27</v>
      </c>
      <c r="T31" s="21">
        <v>318</v>
      </c>
      <c r="U31" s="21">
        <v>8</v>
      </c>
      <c r="V31" s="22">
        <v>2.13</v>
      </c>
      <c r="W31" s="23">
        <v>0.18</v>
      </c>
      <c r="X31" s="24">
        <v>50.930000000000007</v>
      </c>
      <c r="Y31" s="25">
        <v>1.23</v>
      </c>
      <c r="Z31" s="26">
        <v>7</v>
      </c>
      <c r="AA31" s="27">
        <v>15</v>
      </c>
      <c r="AB31" s="27">
        <f t="shared" si="0"/>
        <v>339.53333333333342</v>
      </c>
      <c r="AC31" s="28">
        <v>0.89999999999999991</v>
      </c>
      <c r="AD31" s="29">
        <v>-23.930000000000007</v>
      </c>
      <c r="AE31" s="30">
        <v>165903</v>
      </c>
      <c r="AF31" s="30">
        <v>160688</v>
      </c>
      <c r="AG31" s="31">
        <f t="shared" si="1"/>
        <v>-7</v>
      </c>
      <c r="AH31" s="32">
        <v>9860.7407407407409</v>
      </c>
      <c r="AI31" s="32">
        <v>9667.5925925925931</v>
      </c>
      <c r="AJ31" s="32">
        <v>837.23270440251576</v>
      </c>
      <c r="AK31" s="32">
        <v>820.83333333333337</v>
      </c>
      <c r="AL31" s="33">
        <f t="shared" si="2"/>
        <v>1970.0962104849791</v>
      </c>
      <c r="AM31" s="34">
        <f t="shared" si="3"/>
        <v>7890.6445302557622</v>
      </c>
    </row>
    <row r="32" spans="1:39">
      <c r="A32" s="16" t="s">
        <v>56</v>
      </c>
      <c r="B32" s="17">
        <v>3110347</v>
      </c>
      <c r="C32" s="17">
        <v>0</v>
      </c>
      <c r="D32" s="18">
        <v>3840537</v>
      </c>
      <c r="E32" s="18">
        <v>3900662</v>
      </c>
      <c r="F32" s="18">
        <v>3443163</v>
      </c>
      <c r="G32" s="18">
        <v>0</v>
      </c>
      <c r="H32" s="18">
        <v>3443163</v>
      </c>
      <c r="I32" s="18">
        <v>730111</v>
      </c>
      <c r="J32" s="18">
        <v>53261</v>
      </c>
      <c r="K32" s="18">
        <v>63523</v>
      </c>
      <c r="L32" s="18">
        <v>0</v>
      </c>
      <c r="M32" s="18">
        <v>4290058</v>
      </c>
      <c r="N32" s="18">
        <v>-449521</v>
      </c>
      <c r="O32" s="18">
        <v>-389396</v>
      </c>
      <c r="P32" s="19">
        <v>-0.105</v>
      </c>
      <c r="Q32" s="19">
        <v>-9.0999999999999998E-2</v>
      </c>
      <c r="R32" s="20">
        <v>12</v>
      </c>
      <c r="S32" s="20">
        <v>218</v>
      </c>
      <c r="T32" s="21">
        <v>737</v>
      </c>
      <c r="U32" s="21">
        <v>30</v>
      </c>
      <c r="V32" s="22">
        <v>2.67</v>
      </c>
      <c r="W32" s="23">
        <v>0.79</v>
      </c>
      <c r="X32" s="24">
        <v>238.57000000000002</v>
      </c>
      <c r="Y32" s="25">
        <v>2.3199999999999998</v>
      </c>
      <c r="Z32" s="26">
        <v>19</v>
      </c>
      <c r="AA32" s="27">
        <v>30</v>
      </c>
      <c r="AB32" s="27">
        <f t="shared" si="0"/>
        <v>795.23333333333346</v>
      </c>
      <c r="AC32" s="28">
        <v>0.35000000000000009</v>
      </c>
      <c r="AD32" s="29">
        <v>-20.570000000000022</v>
      </c>
      <c r="AE32" s="30">
        <v>-389396</v>
      </c>
      <c r="AF32" s="30">
        <v>-449521</v>
      </c>
      <c r="AG32" s="31">
        <f t="shared" si="1"/>
        <v>0</v>
      </c>
      <c r="AH32" s="32">
        <v>17892.944954128441</v>
      </c>
      <c r="AI32" s="32">
        <v>17617.142201834864</v>
      </c>
      <c r="AJ32" s="32">
        <v>5292.6214382632297</v>
      </c>
      <c r="AK32" s="32">
        <v>5211.040705563094</v>
      </c>
      <c r="AL32" s="33">
        <f t="shared" si="2"/>
        <v>17982.386720878567</v>
      </c>
      <c r="AM32" s="34">
        <f t="shared" si="3"/>
        <v>-89.44176675012568</v>
      </c>
    </row>
    <row r="33" spans="1:39">
      <c r="A33" s="16" t="s">
        <v>57</v>
      </c>
      <c r="B33" s="17">
        <v>650433</v>
      </c>
      <c r="C33" s="17">
        <v>0</v>
      </c>
      <c r="D33" s="18">
        <v>834881</v>
      </c>
      <c r="E33" s="18">
        <v>848285</v>
      </c>
      <c r="F33" s="18">
        <v>321565</v>
      </c>
      <c r="G33" s="18">
        <v>0</v>
      </c>
      <c r="H33" s="18">
        <v>321565</v>
      </c>
      <c r="I33" s="18">
        <v>44327</v>
      </c>
      <c r="J33" s="18">
        <v>15637</v>
      </c>
      <c r="K33" s="18">
        <v>12104</v>
      </c>
      <c r="L33" s="18">
        <v>0</v>
      </c>
      <c r="M33" s="18">
        <v>393633</v>
      </c>
      <c r="N33" s="18">
        <v>441248</v>
      </c>
      <c r="O33" s="18">
        <v>454652</v>
      </c>
      <c r="P33" s="19">
        <v>1.121</v>
      </c>
      <c r="Q33" s="19">
        <v>1.155</v>
      </c>
      <c r="R33" s="20">
        <v>10</v>
      </c>
      <c r="S33" s="20">
        <v>107</v>
      </c>
      <c r="T33" s="21">
        <v>577</v>
      </c>
      <c r="U33" s="21">
        <v>19</v>
      </c>
      <c r="V33" s="22">
        <v>2.0699999999999998</v>
      </c>
      <c r="W33" s="23">
        <v>0.38</v>
      </c>
      <c r="X33" s="24">
        <v>39.450000000000003</v>
      </c>
      <c r="Y33" s="25">
        <v>1.96</v>
      </c>
      <c r="Z33" s="26">
        <v>4</v>
      </c>
      <c r="AA33" s="27">
        <v>7</v>
      </c>
      <c r="AB33" s="27">
        <f t="shared" si="0"/>
        <v>563.57142857142867</v>
      </c>
      <c r="AC33" s="28">
        <v>0.10999999999999988</v>
      </c>
      <c r="AD33" s="29">
        <v>67.55</v>
      </c>
      <c r="AE33" s="30">
        <v>454652</v>
      </c>
      <c r="AF33" s="30">
        <v>441248</v>
      </c>
      <c r="AG33" s="31">
        <f t="shared" si="1"/>
        <v>12</v>
      </c>
      <c r="AH33" s="32">
        <v>7927.8971962616824</v>
      </c>
      <c r="AI33" s="32">
        <v>7802.6261682242994</v>
      </c>
      <c r="AJ33" s="32">
        <v>1470.1646447140381</v>
      </c>
      <c r="AK33" s="32">
        <v>1446.9341421143847</v>
      </c>
      <c r="AL33" s="33">
        <f t="shared" si="2"/>
        <v>9978.0228136882124</v>
      </c>
      <c r="AM33" s="34">
        <f t="shared" si="3"/>
        <v>-2050.12561742653</v>
      </c>
    </row>
    <row r="34" spans="1:39">
      <c r="A34" s="16" t="s">
        <v>58</v>
      </c>
      <c r="B34" s="17">
        <v>18825683</v>
      </c>
      <c r="C34" s="17">
        <v>0</v>
      </c>
      <c r="D34" s="18">
        <v>24853129</v>
      </c>
      <c r="E34" s="18">
        <v>25276642</v>
      </c>
      <c r="F34" s="18">
        <v>19037480</v>
      </c>
      <c r="G34" s="18">
        <v>0</v>
      </c>
      <c r="H34" s="18">
        <v>19037480</v>
      </c>
      <c r="I34" s="18">
        <v>4284251</v>
      </c>
      <c r="J34" s="18">
        <v>866518</v>
      </c>
      <c r="K34" s="18">
        <v>778556</v>
      </c>
      <c r="L34" s="18">
        <v>0</v>
      </c>
      <c r="M34" s="18">
        <v>24966805</v>
      </c>
      <c r="N34" s="18">
        <v>-113676</v>
      </c>
      <c r="O34" s="18">
        <v>309837</v>
      </c>
      <c r="P34" s="19">
        <v>-5.0000000000000001E-3</v>
      </c>
      <c r="Q34" s="19">
        <v>1.2E-2</v>
      </c>
      <c r="R34" s="20">
        <v>23</v>
      </c>
      <c r="S34" s="20">
        <v>740</v>
      </c>
      <c r="T34" s="21">
        <v>940</v>
      </c>
      <c r="U34" s="21">
        <v>79</v>
      </c>
      <c r="V34" s="22">
        <v>3.14</v>
      </c>
      <c r="W34" s="23">
        <v>2.4700000000000002</v>
      </c>
      <c r="X34" s="24">
        <v>759.3</v>
      </c>
      <c r="Y34" s="25">
        <v>2.72</v>
      </c>
      <c r="Z34" s="26">
        <v>30</v>
      </c>
      <c r="AA34" s="27">
        <v>99</v>
      </c>
      <c r="AB34" s="27">
        <f t="shared" si="0"/>
        <v>766.969696969697</v>
      </c>
      <c r="AC34" s="28">
        <v>0.41999999999999993</v>
      </c>
      <c r="AD34" s="29">
        <v>-19.299999999999955</v>
      </c>
      <c r="AE34" s="30">
        <v>309837</v>
      </c>
      <c r="AF34" s="30">
        <v>-113676</v>
      </c>
      <c r="AG34" s="31">
        <f t="shared" si="1"/>
        <v>-20</v>
      </c>
      <c r="AH34" s="32">
        <v>34157.624324324323</v>
      </c>
      <c r="AI34" s="32">
        <v>33585.309459459459</v>
      </c>
      <c r="AJ34" s="32">
        <v>26890.044680851064</v>
      </c>
      <c r="AK34" s="32">
        <v>26439.498936170214</v>
      </c>
      <c r="AL34" s="33">
        <f t="shared" si="2"/>
        <v>32881.344659554852</v>
      </c>
      <c r="AM34" s="34">
        <f t="shared" si="3"/>
        <v>1276.2796647694704</v>
      </c>
    </row>
    <row r="35" spans="1:39">
      <c r="A35" s="16" t="s">
        <v>59</v>
      </c>
      <c r="B35" s="17">
        <v>11557424</v>
      </c>
      <c r="C35" s="17">
        <v>0</v>
      </c>
      <c r="D35" s="18">
        <v>15413831</v>
      </c>
      <c r="E35" s="18">
        <v>15780156</v>
      </c>
      <c r="F35" s="18">
        <v>11480922</v>
      </c>
      <c r="G35" s="18">
        <v>0</v>
      </c>
      <c r="H35" s="18">
        <v>11480922</v>
      </c>
      <c r="I35" s="18">
        <v>3354557</v>
      </c>
      <c r="J35" s="18">
        <v>728604</v>
      </c>
      <c r="K35" s="18">
        <v>100919</v>
      </c>
      <c r="L35" s="18">
        <v>0</v>
      </c>
      <c r="M35" s="18">
        <v>15665002</v>
      </c>
      <c r="N35" s="18">
        <v>-251171</v>
      </c>
      <c r="O35" s="18">
        <v>115154</v>
      </c>
      <c r="P35" s="19">
        <v>-1.6E-2</v>
      </c>
      <c r="Q35" s="19">
        <v>7.0000000000000001E-3</v>
      </c>
      <c r="R35" s="20">
        <v>24</v>
      </c>
      <c r="S35" s="35">
        <v>455</v>
      </c>
      <c r="T35" s="21">
        <v>607</v>
      </c>
      <c r="U35" s="21">
        <v>75</v>
      </c>
      <c r="V35" s="22">
        <v>3.11</v>
      </c>
      <c r="W35" s="23">
        <v>2.33</v>
      </c>
      <c r="X35" s="24">
        <v>505.82000000000005</v>
      </c>
      <c r="Y35" s="25">
        <v>2.58</v>
      </c>
      <c r="Z35" s="26">
        <v>26</v>
      </c>
      <c r="AA35" s="27">
        <v>83</v>
      </c>
      <c r="AB35" s="27">
        <f t="shared" si="0"/>
        <v>609.42168674698803</v>
      </c>
      <c r="AC35" s="28">
        <v>0.5299999999999998</v>
      </c>
      <c r="AD35" s="29">
        <v>-50.82000000000005</v>
      </c>
      <c r="AE35" s="30">
        <v>115154</v>
      </c>
      <c r="AF35" s="30">
        <v>-251171</v>
      </c>
      <c r="AG35" s="31">
        <f t="shared" si="1"/>
        <v>-8</v>
      </c>
      <c r="AH35" s="32">
        <v>34681.661538461536</v>
      </c>
      <c r="AI35" s="32">
        <v>33876.551648351648</v>
      </c>
      <c r="AJ35" s="32">
        <v>25996.962108731466</v>
      </c>
      <c r="AK35" s="32">
        <v>25393.461285008238</v>
      </c>
      <c r="AL35" s="33">
        <f t="shared" ref="AL35:AL64" si="4">M35/X35</f>
        <v>30969.518801154558</v>
      </c>
      <c r="AM35" s="34">
        <f t="shared" si="3"/>
        <v>3712.1427373069782</v>
      </c>
    </row>
    <row r="36" spans="1:39">
      <c r="A36" s="16" t="s">
        <v>60</v>
      </c>
      <c r="B36" s="17">
        <v>1807740</v>
      </c>
      <c r="C36" s="17">
        <v>216928</v>
      </c>
      <c r="D36" s="18">
        <v>2724803</v>
      </c>
      <c r="E36" s="18">
        <v>2784764</v>
      </c>
      <c r="F36" s="18">
        <v>1248932</v>
      </c>
      <c r="G36" s="18">
        <v>149874</v>
      </c>
      <c r="H36" s="18">
        <v>1398806</v>
      </c>
      <c r="I36" s="18">
        <v>504295</v>
      </c>
      <c r="J36" s="18">
        <v>100869</v>
      </c>
      <c r="K36" s="18">
        <v>16444</v>
      </c>
      <c r="L36" s="18">
        <v>0</v>
      </c>
      <c r="M36" s="18">
        <v>2020414</v>
      </c>
      <c r="N36" s="18">
        <v>704389</v>
      </c>
      <c r="O36" s="18">
        <v>764350</v>
      </c>
      <c r="P36" s="19">
        <v>0.34899999999999998</v>
      </c>
      <c r="Q36" s="19">
        <v>0.378</v>
      </c>
      <c r="R36" s="20">
        <v>13</v>
      </c>
      <c r="S36" s="20">
        <v>129</v>
      </c>
      <c r="T36" s="21">
        <v>563</v>
      </c>
      <c r="U36" s="21">
        <v>23</v>
      </c>
      <c r="V36" s="22">
        <v>2.71</v>
      </c>
      <c r="W36" s="23">
        <v>0.62</v>
      </c>
      <c r="X36" s="24">
        <v>110.70000000000002</v>
      </c>
      <c r="Y36" s="25">
        <v>2.2400000000000002</v>
      </c>
      <c r="Z36" s="26">
        <v>9</v>
      </c>
      <c r="AA36" s="27">
        <v>22</v>
      </c>
      <c r="AB36" s="27">
        <f t="shared" si="0"/>
        <v>503.18181818181824</v>
      </c>
      <c r="AC36" s="28">
        <v>0.46999999999999975</v>
      </c>
      <c r="AD36" s="29">
        <v>18.299999999999983</v>
      </c>
      <c r="AE36" s="30">
        <v>764350</v>
      </c>
      <c r="AF36" s="30">
        <v>704389</v>
      </c>
      <c r="AG36" s="31">
        <f t="shared" si="1"/>
        <v>1</v>
      </c>
      <c r="AH36" s="32">
        <v>21587.317829457363</v>
      </c>
      <c r="AI36" s="32">
        <v>21122.503875968992</v>
      </c>
      <c r="AJ36" s="32">
        <v>4946.2948490230901</v>
      </c>
      <c r="AK36" s="32">
        <v>4839.7921847246889</v>
      </c>
      <c r="AL36" s="33">
        <f t="shared" si="4"/>
        <v>18251.255645889789</v>
      </c>
      <c r="AM36" s="34">
        <f t="shared" si="3"/>
        <v>3336.0621835675738</v>
      </c>
    </row>
    <row r="37" spans="1:39">
      <c r="A37" s="16" t="s">
        <v>61</v>
      </c>
      <c r="B37" s="17">
        <v>1051504</v>
      </c>
      <c r="C37" s="17">
        <v>0</v>
      </c>
      <c r="D37" s="18">
        <v>1159276</v>
      </c>
      <c r="E37" s="18">
        <v>1169408</v>
      </c>
      <c r="F37" s="18">
        <v>213085</v>
      </c>
      <c r="G37" s="18">
        <v>0</v>
      </c>
      <c r="H37" s="18">
        <v>213085</v>
      </c>
      <c r="I37" s="18">
        <v>28477</v>
      </c>
      <c r="J37" s="18">
        <v>6231</v>
      </c>
      <c r="K37" s="18">
        <v>6845</v>
      </c>
      <c r="L37" s="18">
        <v>0</v>
      </c>
      <c r="M37" s="18">
        <v>254638</v>
      </c>
      <c r="N37" s="18">
        <v>904638</v>
      </c>
      <c r="O37" s="18">
        <v>914770</v>
      </c>
      <c r="P37" s="19">
        <v>3.5529999999999999</v>
      </c>
      <c r="Q37" s="19">
        <v>3.5920000000000001</v>
      </c>
      <c r="R37" s="20">
        <v>12</v>
      </c>
      <c r="S37" s="20">
        <v>139</v>
      </c>
      <c r="T37" s="21">
        <v>516</v>
      </c>
      <c r="U37" s="21">
        <v>27</v>
      </c>
      <c r="V37" s="22">
        <v>2.2200000000000002</v>
      </c>
      <c r="W37" s="23">
        <v>0.6</v>
      </c>
      <c r="X37" s="24">
        <v>65.010000000000005</v>
      </c>
      <c r="Y37" s="25">
        <v>1.5</v>
      </c>
      <c r="Z37" s="26">
        <v>6</v>
      </c>
      <c r="AA37" s="27">
        <v>16</v>
      </c>
      <c r="AB37" s="27">
        <f t="shared" si="0"/>
        <v>406.31250000000006</v>
      </c>
      <c r="AC37" s="28">
        <v>0.7200000000000002</v>
      </c>
      <c r="AD37" s="29">
        <v>73.989999999999995</v>
      </c>
      <c r="AE37" s="30">
        <v>914770</v>
      </c>
      <c r="AF37" s="30">
        <v>904638</v>
      </c>
      <c r="AG37" s="31">
        <f t="shared" si="1"/>
        <v>11</v>
      </c>
      <c r="AH37" s="32">
        <v>8413.0071942446048</v>
      </c>
      <c r="AI37" s="32">
        <v>8340.1151079136689</v>
      </c>
      <c r="AJ37" s="32">
        <v>2266.2945736434108</v>
      </c>
      <c r="AK37" s="32">
        <v>2246.6589147286822</v>
      </c>
      <c r="AL37" s="33">
        <f t="shared" si="4"/>
        <v>3916.9050915243806</v>
      </c>
      <c r="AM37" s="34">
        <f t="shared" si="3"/>
        <v>4496.1021027202241</v>
      </c>
    </row>
    <row r="38" spans="1:39">
      <c r="A38" s="16" t="s">
        <v>62</v>
      </c>
      <c r="B38" s="17">
        <v>6615219</v>
      </c>
      <c r="C38" s="17">
        <v>0</v>
      </c>
      <c r="D38" s="18">
        <v>8464200</v>
      </c>
      <c r="E38" s="18">
        <v>8621886</v>
      </c>
      <c r="F38" s="18">
        <v>7147578</v>
      </c>
      <c r="G38" s="18">
        <v>0</v>
      </c>
      <c r="H38" s="18">
        <v>7147578</v>
      </c>
      <c r="I38" s="18">
        <v>1671602</v>
      </c>
      <c r="J38" s="18">
        <v>189294</v>
      </c>
      <c r="K38" s="18">
        <v>82555</v>
      </c>
      <c r="L38" s="18">
        <v>0</v>
      </c>
      <c r="M38" s="18">
        <v>9091029</v>
      </c>
      <c r="N38" s="18">
        <v>-626829</v>
      </c>
      <c r="O38" s="18">
        <v>-469143</v>
      </c>
      <c r="P38" s="19">
        <v>-6.9000000000000006E-2</v>
      </c>
      <c r="Q38" s="19">
        <v>-5.1999999999999998E-2</v>
      </c>
      <c r="R38" s="20">
        <v>14</v>
      </c>
      <c r="S38" s="20">
        <v>339</v>
      </c>
      <c r="T38" s="21">
        <v>415</v>
      </c>
      <c r="U38" s="21">
        <v>82</v>
      </c>
      <c r="V38" s="22">
        <v>3.05</v>
      </c>
      <c r="W38" s="23">
        <v>2.4900000000000002</v>
      </c>
      <c r="X38" s="24">
        <v>322.02000000000004</v>
      </c>
      <c r="Y38" s="25">
        <v>2.77</v>
      </c>
      <c r="Z38" s="26">
        <v>14</v>
      </c>
      <c r="AA38" s="27">
        <v>86</v>
      </c>
      <c r="AB38" s="27">
        <f t="shared" si="0"/>
        <v>374.44186046511635</v>
      </c>
      <c r="AC38" s="28">
        <v>0.2799999999999998</v>
      </c>
      <c r="AD38" s="29">
        <v>16.979999999999961</v>
      </c>
      <c r="AE38" s="30">
        <v>-469143</v>
      </c>
      <c r="AF38" s="30">
        <v>-626829</v>
      </c>
      <c r="AG38" s="31">
        <f t="shared" si="1"/>
        <v>-4</v>
      </c>
      <c r="AH38" s="32">
        <v>25433.29203539823</v>
      </c>
      <c r="AI38" s="32">
        <v>24968.141592920354</v>
      </c>
      <c r="AJ38" s="32">
        <v>20775.628915662652</v>
      </c>
      <c r="AK38" s="32">
        <v>20395.662650602411</v>
      </c>
      <c r="AL38" s="33">
        <f t="shared" si="4"/>
        <v>28231.255822619711</v>
      </c>
      <c r="AM38" s="34">
        <f t="shared" si="3"/>
        <v>-2797.9637872214807</v>
      </c>
    </row>
    <row r="39" spans="1:39">
      <c r="A39" s="16" t="s">
        <v>63</v>
      </c>
      <c r="B39" s="17">
        <v>17221221</v>
      </c>
      <c r="C39" s="17">
        <v>0</v>
      </c>
      <c r="D39" s="18">
        <v>22928973</v>
      </c>
      <c r="E39" s="18">
        <v>23356593</v>
      </c>
      <c r="F39" s="18">
        <v>13028885</v>
      </c>
      <c r="G39" s="18">
        <v>0</v>
      </c>
      <c r="H39" s="18">
        <v>13028885</v>
      </c>
      <c r="I39" s="18">
        <v>4434311</v>
      </c>
      <c r="J39" s="18">
        <v>1059456</v>
      </c>
      <c r="K39" s="18">
        <v>535565</v>
      </c>
      <c r="L39" s="18">
        <v>0</v>
      </c>
      <c r="M39" s="18">
        <v>19058217</v>
      </c>
      <c r="N39" s="18">
        <v>3870756</v>
      </c>
      <c r="O39" s="18">
        <v>4298376</v>
      </c>
      <c r="P39" s="19">
        <v>0.20300000000000001</v>
      </c>
      <c r="Q39" s="19">
        <v>0.22600000000000001</v>
      </c>
      <c r="R39" s="20">
        <v>25</v>
      </c>
      <c r="S39" s="20">
        <v>736</v>
      </c>
      <c r="T39" s="21">
        <v>900</v>
      </c>
      <c r="U39" s="21">
        <v>82</v>
      </c>
      <c r="V39" s="22">
        <v>3.08</v>
      </c>
      <c r="W39" s="23">
        <v>2.52</v>
      </c>
      <c r="X39" s="24">
        <v>635.89999999999986</v>
      </c>
      <c r="Y39" s="25">
        <v>2.62</v>
      </c>
      <c r="Z39" s="26">
        <v>31</v>
      </c>
      <c r="AA39" s="27">
        <v>100</v>
      </c>
      <c r="AB39" s="27">
        <f t="shared" si="0"/>
        <v>635.89999999999986</v>
      </c>
      <c r="AC39" s="28">
        <v>0.45999999999999996</v>
      </c>
      <c r="AD39" s="29">
        <v>100.10000000000014</v>
      </c>
      <c r="AE39" s="30">
        <v>4298376</v>
      </c>
      <c r="AF39" s="30">
        <v>3870756</v>
      </c>
      <c r="AG39" s="31">
        <f t="shared" si="1"/>
        <v>-18</v>
      </c>
      <c r="AH39" s="32">
        <v>31734.501358695652</v>
      </c>
      <c r="AI39" s="32">
        <v>31153.495923913044</v>
      </c>
      <c r="AJ39" s="32">
        <v>25951.77</v>
      </c>
      <c r="AK39" s="32">
        <v>25476.636666666665</v>
      </c>
      <c r="AL39" s="33">
        <f t="shared" si="4"/>
        <v>29970.462336845423</v>
      </c>
      <c r="AM39" s="34">
        <f t="shared" si="3"/>
        <v>1764.0390218502289</v>
      </c>
    </row>
    <row r="40" spans="1:39">
      <c r="A40" s="16" t="s">
        <v>64</v>
      </c>
      <c r="B40" s="17">
        <v>350453</v>
      </c>
      <c r="C40" s="17">
        <v>0</v>
      </c>
      <c r="D40" s="18">
        <v>414267</v>
      </c>
      <c r="E40" s="18">
        <v>420635</v>
      </c>
      <c r="F40" s="18">
        <v>325044</v>
      </c>
      <c r="G40" s="18">
        <v>0</v>
      </c>
      <c r="H40" s="18">
        <v>325044</v>
      </c>
      <c r="I40" s="18">
        <v>123956</v>
      </c>
      <c r="J40" s="18">
        <v>0</v>
      </c>
      <c r="K40" s="18">
        <v>83</v>
      </c>
      <c r="L40" s="18">
        <v>0</v>
      </c>
      <c r="M40" s="18">
        <v>449083</v>
      </c>
      <c r="N40" s="18">
        <v>-34816</v>
      </c>
      <c r="O40" s="18">
        <v>-28448</v>
      </c>
      <c r="P40" s="19">
        <v>-7.8E-2</v>
      </c>
      <c r="Q40" s="19">
        <v>-6.3E-2</v>
      </c>
      <c r="R40" s="20">
        <v>2</v>
      </c>
      <c r="S40" s="20">
        <v>50</v>
      </c>
      <c r="T40" s="21">
        <v>154</v>
      </c>
      <c r="U40" s="21">
        <v>33</v>
      </c>
      <c r="V40" s="22">
        <v>2.04</v>
      </c>
      <c r="W40" s="23">
        <v>0.67</v>
      </c>
      <c r="X40" s="24">
        <v>17.05</v>
      </c>
      <c r="Y40" s="25">
        <v>2.2000000000000002</v>
      </c>
      <c r="Z40" s="26">
        <v>1</v>
      </c>
      <c r="AA40" s="27">
        <v>21</v>
      </c>
      <c r="AB40" s="27">
        <f t="shared" si="0"/>
        <v>81.19047619047619</v>
      </c>
      <c r="AC40" s="28">
        <v>-0.16000000000000014</v>
      </c>
      <c r="AD40" s="29">
        <v>32.950000000000003</v>
      </c>
      <c r="AE40" s="30">
        <v>-28448</v>
      </c>
      <c r="AF40" s="30">
        <v>-34816</v>
      </c>
      <c r="AG40" s="31">
        <f t="shared" si="1"/>
        <v>12</v>
      </c>
      <c r="AH40" s="32">
        <v>8412.7000000000007</v>
      </c>
      <c r="AI40" s="32">
        <v>8285.34</v>
      </c>
      <c r="AJ40" s="32">
        <v>2731.3961038961038</v>
      </c>
      <c r="AK40" s="32">
        <v>2690.0454545454545</v>
      </c>
      <c r="AL40" s="33">
        <f t="shared" si="4"/>
        <v>26339.178885630496</v>
      </c>
      <c r="AM40" s="34">
        <f t="shared" si="3"/>
        <v>-17926.478885630495</v>
      </c>
    </row>
    <row r="41" spans="1:39">
      <c r="A41" s="16" t="s">
        <v>65</v>
      </c>
      <c r="B41" s="17">
        <v>571596</v>
      </c>
      <c r="C41" s="17">
        <v>0</v>
      </c>
      <c r="D41" s="18">
        <v>742809</v>
      </c>
      <c r="E41" s="18">
        <v>756240</v>
      </c>
      <c r="F41" s="18">
        <v>419053</v>
      </c>
      <c r="G41" s="18">
        <v>0</v>
      </c>
      <c r="H41" s="18">
        <v>419053</v>
      </c>
      <c r="I41" s="18">
        <v>191513</v>
      </c>
      <c r="J41" s="18">
        <v>33626</v>
      </c>
      <c r="K41" s="18">
        <v>13356</v>
      </c>
      <c r="L41" s="18">
        <v>0</v>
      </c>
      <c r="M41" s="18">
        <v>657548</v>
      </c>
      <c r="N41" s="18">
        <v>85261</v>
      </c>
      <c r="O41" s="18">
        <v>98692</v>
      </c>
      <c r="P41" s="19">
        <v>0.13</v>
      </c>
      <c r="Q41" s="19">
        <v>0.15</v>
      </c>
      <c r="R41" s="20">
        <v>6</v>
      </c>
      <c r="S41" s="20">
        <v>56</v>
      </c>
      <c r="T41" s="21">
        <v>312</v>
      </c>
      <c r="U41" s="21">
        <v>18</v>
      </c>
      <c r="V41" s="22">
        <v>2.38</v>
      </c>
      <c r="W41" s="23">
        <v>0.43</v>
      </c>
      <c r="X41" s="24">
        <v>94.06</v>
      </c>
      <c r="Y41" s="25">
        <v>1.72</v>
      </c>
      <c r="Z41" s="26">
        <v>12</v>
      </c>
      <c r="AA41" s="27">
        <v>29</v>
      </c>
      <c r="AB41" s="27">
        <f t="shared" si="0"/>
        <v>324.34482758620692</v>
      </c>
      <c r="AC41" s="28">
        <v>0.65999999999999992</v>
      </c>
      <c r="AD41" s="29">
        <v>-38.06</v>
      </c>
      <c r="AE41" s="30">
        <v>98692</v>
      </c>
      <c r="AF41" s="30">
        <v>85261</v>
      </c>
      <c r="AG41" s="31">
        <f t="shared" si="1"/>
        <v>-11</v>
      </c>
      <c r="AH41" s="32">
        <v>13504.285714285714</v>
      </c>
      <c r="AI41" s="32">
        <v>13264.446428571429</v>
      </c>
      <c r="AJ41" s="32">
        <v>2423.8461538461538</v>
      </c>
      <c r="AK41" s="32">
        <v>2380.7980769230771</v>
      </c>
      <c r="AL41" s="33">
        <f t="shared" si="4"/>
        <v>6990.7293217095466</v>
      </c>
      <c r="AM41" s="34">
        <f t="shared" si="3"/>
        <v>6513.5563925761671</v>
      </c>
    </row>
    <row r="42" spans="1:39">
      <c r="A42" s="16" t="s">
        <v>66</v>
      </c>
      <c r="B42" s="17">
        <v>4025491</v>
      </c>
      <c r="C42" s="17">
        <v>483059</v>
      </c>
      <c r="D42" s="18">
        <v>5437357</v>
      </c>
      <c r="E42" s="18">
        <v>5521832</v>
      </c>
      <c r="F42" s="18">
        <v>5686341</v>
      </c>
      <c r="G42" s="18">
        <v>682362</v>
      </c>
      <c r="H42" s="18">
        <v>6368703</v>
      </c>
      <c r="I42" s="18">
        <v>1247480</v>
      </c>
      <c r="J42" s="18">
        <v>95865</v>
      </c>
      <c r="K42" s="18">
        <v>3923</v>
      </c>
      <c r="L42" s="18">
        <v>0</v>
      </c>
      <c r="M42" s="18">
        <v>7715971</v>
      </c>
      <c r="N42" s="18">
        <v>-2278614</v>
      </c>
      <c r="O42" s="18">
        <v>-2194139</v>
      </c>
      <c r="P42" s="19">
        <v>-0.29499999999999998</v>
      </c>
      <c r="Q42" s="19">
        <v>-0.28399999999999997</v>
      </c>
      <c r="R42" s="20">
        <v>13</v>
      </c>
      <c r="S42" s="20">
        <v>238</v>
      </c>
      <c r="T42" s="21">
        <v>280</v>
      </c>
      <c r="U42" s="21">
        <v>85</v>
      </c>
      <c r="V42" s="22">
        <v>2.9</v>
      </c>
      <c r="W42" s="23">
        <v>2.4700000000000002</v>
      </c>
      <c r="X42" s="24">
        <v>288.89999999999998</v>
      </c>
      <c r="Y42" s="25">
        <v>2.58</v>
      </c>
      <c r="Z42" s="26">
        <v>16</v>
      </c>
      <c r="AA42" s="27">
        <v>85</v>
      </c>
      <c r="AB42" s="27">
        <f t="shared" si="0"/>
        <v>339.88235294117641</v>
      </c>
      <c r="AC42" s="28">
        <v>0.31999999999999984</v>
      </c>
      <c r="AD42" s="29">
        <v>-50.899999999999977</v>
      </c>
      <c r="AE42" s="30">
        <v>-2194139</v>
      </c>
      <c r="AF42" s="30">
        <v>-2278614</v>
      </c>
      <c r="AG42" s="31">
        <f t="shared" si="1"/>
        <v>0</v>
      </c>
      <c r="AH42" s="32">
        <v>23200.974789915967</v>
      </c>
      <c r="AI42" s="32">
        <v>22846.037815126052</v>
      </c>
      <c r="AJ42" s="32">
        <v>19720.82857142857</v>
      </c>
      <c r="AK42" s="32">
        <v>19419.132142857143</v>
      </c>
      <c r="AL42" s="33">
        <f t="shared" si="4"/>
        <v>26708.103149878854</v>
      </c>
      <c r="AM42" s="34">
        <f t="shared" si="3"/>
        <v>-3507.1283599628878</v>
      </c>
    </row>
    <row r="43" spans="1:39">
      <c r="A43" s="16" t="s">
        <v>67</v>
      </c>
      <c r="B43" s="17">
        <v>2124583</v>
      </c>
      <c r="C43" s="17">
        <v>254947</v>
      </c>
      <c r="D43" s="18">
        <v>2974752</v>
      </c>
      <c r="E43" s="18">
        <v>3041819</v>
      </c>
      <c r="F43" s="18">
        <v>1758065</v>
      </c>
      <c r="G43" s="18">
        <v>210968</v>
      </c>
      <c r="H43" s="18">
        <v>1969033</v>
      </c>
      <c r="I43" s="18">
        <v>567878</v>
      </c>
      <c r="J43" s="18">
        <v>68870</v>
      </c>
      <c r="K43" s="18">
        <v>163775</v>
      </c>
      <c r="L43" s="18">
        <v>0</v>
      </c>
      <c r="M43" s="18">
        <v>2769556</v>
      </c>
      <c r="N43" s="18">
        <v>205196</v>
      </c>
      <c r="O43" s="18">
        <v>272263</v>
      </c>
      <c r="P43" s="19">
        <v>7.3999999999999996E-2</v>
      </c>
      <c r="Q43" s="19">
        <v>9.8000000000000004E-2</v>
      </c>
      <c r="R43" s="20">
        <v>19</v>
      </c>
      <c r="S43" s="20">
        <v>202</v>
      </c>
      <c r="T43" s="21">
        <v>811</v>
      </c>
      <c r="U43" s="21">
        <v>25</v>
      </c>
      <c r="V43" s="22">
        <v>2.33</v>
      </c>
      <c r="W43" s="23">
        <v>0.57999999999999996</v>
      </c>
      <c r="X43" s="24">
        <v>180.75</v>
      </c>
      <c r="Y43" s="25">
        <v>1.9</v>
      </c>
      <c r="Z43" s="26">
        <v>19</v>
      </c>
      <c r="AA43" s="27">
        <v>33</v>
      </c>
      <c r="AB43" s="27">
        <f t="shared" si="0"/>
        <v>547.72727272727275</v>
      </c>
      <c r="AC43" s="28">
        <v>0.43000000000000016</v>
      </c>
      <c r="AD43" s="29">
        <v>21.25</v>
      </c>
      <c r="AE43" s="30">
        <v>272263</v>
      </c>
      <c r="AF43" s="30">
        <v>205196</v>
      </c>
      <c r="AG43" s="31">
        <f t="shared" si="1"/>
        <v>-8</v>
      </c>
      <c r="AH43" s="32">
        <v>15058.509900990099</v>
      </c>
      <c r="AI43" s="32">
        <v>14726.495049504951</v>
      </c>
      <c r="AJ43" s="32">
        <v>3750.7016029593096</v>
      </c>
      <c r="AK43" s="32">
        <v>3668.0049321824908</v>
      </c>
      <c r="AL43" s="33">
        <f t="shared" si="4"/>
        <v>15322.578146611342</v>
      </c>
      <c r="AM43" s="34">
        <f t="shared" si="3"/>
        <v>-264.06824562124348</v>
      </c>
    </row>
    <row r="44" spans="1:39">
      <c r="A44" s="16" t="s">
        <v>68</v>
      </c>
      <c r="B44" s="17">
        <v>237054</v>
      </c>
      <c r="C44" s="17">
        <v>28447</v>
      </c>
      <c r="D44" s="18">
        <v>305634</v>
      </c>
      <c r="E44" s="18">
        <v>309350</v>
      </c>
      <c r="F44" s="18">
        <v>177934</v>
      </c>
      <c r="G44" s="18">
        <v>21352</v>
      </c>
      <c r="H44" s="18">
        <v>199286</v>
      </c>
      <c r="I44" s="18">
        <v>32558</v>
      </c>
      <c r="J44" s="18">
        <v>1844</v>
      </c>
      <c r="K44" s="18">
        <v>5843</v>
      </c>
      <c r="L44" s="18">
        <v>0</v>
      </c>
      <c r="M44" s="18">
        <v>239531</v>
      </c>
      <c r="N44" s="18">
        <v>66103</v>
      </c>
      <c r="O44" s="18">
        <v>69819</v>
      </c>
      <c r="P44" s="19">
        <v>0.27600000000000002</v>
      </c>
      <c r="Q44" s="19">
        <v>0.29099999999999998</v>
      </c>
      <c r="R44" s="20">
        <v>1</v>
      </c>
      <c r="S44" s="20">
        <v>16</v>
      </c>
      <c r="T44" s="21">
        <v>39</v>
      </c>
      <c r="U44" s="21">
        <v>41</v>
      </c>
      <c r="V44" s="22">
        <v>2.44</v>
      </c>
      <c r="W44" s="23">
        <v>1</v>
      </c>
      <c r="X44" s="24">
        <v>14.92</v>
      </c>
      <c r="Y44" s="25">
        <v>2</v>
      </c>
      <c r="Z44" s="26">
        <v>1</v>
      </c>
      <c r="AA44" s="27">
        <v>16</v>
      </c>
      <c r="AB44" s="27">
        <f t="shared" si="0"/>
        <v>93.25</v>
      </c>
      <c r="AC44" s="28">
        <v>0.43999999999999995</v>
      </c>
      <c r="AD44" s="29">
        <v>1.08</v>
      </c>
      <c r="AE44" s="30">
        <v>69819</v>
      </c>
      <c r="AF44" s="30">
        <v>66103</v>
      </c>
      <c r="AG44" s="31">
        <f t="shared" si="1"/>
        <v>25</v>
      </c>
      <c r="AH44" s="32">
        <v>19334.375</v>
      </c>
      <c r="AI44" s="32">
        <v>19102.125</v>
      </c>
      <c r="AJ44" s="32">
        <v>7932.0512820512822</v>
      </c>
      <c r="AK44" s="32">
        <v>7836.7692307692305</v>
      </c>
      <c r="AL44" s="33">
        <f t="shared" si="4"/>
        <v>16054.356568364612</v>
      </c>
      <c r="AM44" s="34">
        <f t="shared" si="3"/>
        <v>3280.018431635388</v>
      </c>
    </row>
    <row r="45" spans="1:39">
      <c r="A45" s="16" t="s">
        <v>69</v>
      </c>
      <c r="B45" s="17">
        <v>240757</v>
      </c>
      <c r="C45" s="17">
        <v>0</v>
      </c>
      <c r="D45" s="18">
        <v>531760</v>
      </c>
      <c r="E45" s="18">
        <v>559326</v>
      </c>
      <c r="F45" s="18">
        <v>193772</v>
      </c>
      <c r="G45" s="18">
        <v>0</v>
      </c>
      <c r="H45" s="18">
        <v>193772</v>
      </c>
      <c r="I45" s="18">
        <v>52091</v>
      </c>
      <c r="J45" s="18">
        <v>0</v>
      </c>
      <c r="K45" s="18">
        <v>125293</v>
      </c>
      <c r="L45" s="18">
        <v>0</v>
      </c>
      <c r="M45" s="18">
        <v>371156</v>
      </c>
      <c r="N45" s="18">
        <v>160604</v>
      </c>
      <c r="O45" s="18">
        <v>188170</v>
      </c>
      <c r="P45" s="19">
        <v>0.433</v>
      </c>
      <c r="Q45" s="19">
        <v>0.50700000000000001</v>
      </c>
      <c r="R45" s="20">
        <v>1</v>
      </c>
      <c r="S45" s="20">
        <v>17</v>
      </c>
      <c r="T45" s="21">
        <v>75</v>
      </c>
      <c r="U45" s="21">
        <v>23</v>
      </c>
      <c r="V45" s="22">
        <v>2.66</v>
      </c>
      <c r="W45" s="23">
        <v>0.6</v>
      </c>
      <c r="X45" s="24">
        <v>18.399999999999999</v>
      </c>
      <c r="Y45" s="25">
        <v>1.95</v>
      </c>
      <c r="Z45" s="26">
        <v>1</v>
      </c>
      <c r="AA45" s="27">
        <v>22</v>
      </c>
      <c r="AB45" s="27">
        <f t="shared" si="0"/>
        <v>83.636363636363626</v>
      </c>
      <c r="AC45" s="28">
        <v>0.71000000000000019</v>
      </c>
      <c r="AD45" s="29">
        <v>-1.3999999999999986</v>
      </c>
      <c r="AE45" s="30">
        <v>188170</v>
      </c>
      <c r="AF45" s="30">
        <v>160604</v>
      </c>
      <c r="AG45" s="31">
        <f t="shared" si="1"/>
        <v>1</v>
      </c>
      <c r="AH45" s="32">
        <v>32901.529411764706</v>
      </c>
      <c r="AI45" s="32">
        <v>31280</v>
      </c>
      <c r="AJ45" s="32">
        <v>7457.68</v>
      </c>
      <c r="AK45" s="32">
        <v>7090.1333333333332</v>
      </c>
      <c r="AL45" s="33">
        <f t="shared" si="4"/>
        <v>20171.521739130436</v>
      </c>
      <c r="AM45" s="34">
        <f t="shared" si="3"/>
        <v>12730.00767263427</v>
      </c>
    </row>
    <row r="46" spans="1:39">
      <c r="A46" s="16" t="s">
        <v>70</v>
      </c>
      <c r="B46" s="17">
        <v>2768773</v>
      </c>
      <c r="C46" s="17">
        <v>0</v>
      </c>
      <c r="D46" s="18">
        <v>3910099</v>
      </c>
      <c r="E46" s="18">
        <v>4002437</v>
      </c>
      <c r="F46" s="18">
        <v>2893372</v>
      </c>
      <c r="G46" s="18">
        <v>0</v>
      </c>
      <c r="H46" s="18">
        <v>2893372</v>
      </c>
      <c r="I46" s="18">
        <v>943232</v>
      </c>
      <c r="J46" s="18">
        <v>43032</v>
      </c>
      <c r="K46" s="18">
        <v>181471</v>
      </c>
      <c r="L46" s="18">
        <v>0</v>
      </c>
      <c r="M46" s="18">
        <v>4061107</v>
      </c>
      <c r="N46" s="18">
        <v>-151008</v>
      </c>
      <c r="O46" s="18">
        <v>-58670</v>
      </c>
      <c r="P46" s="19">
        <v>-3.6999999999999998E-2</v>
      </c>
      <c r="Q46" s="19">
        <v>-1.4E-2</v>
      </c>
      <c r="R46" s="20">
        <v>13</v>
      </c>
      <c r="S46" s="20">
        <v>192</v>
      </c>
      <c r="T46" s="21">
        <v>906</v>
      </c>
      <c r="U46" s="21">
        <v>21</v>
      </c>
      <c r="V46" s="22">
        <v>2.61</v>
      </c>
      <c r="W46" s="23">
        <v>0.55000000000000004</v>
      </c>
      <c r="X46" s="24">
        <v>154.62</v>
      </c>
      <c r="Y46" s="25">
        <v>2.4</v>
      </c>
      <c r="Z46" s="26">
        <v>14</v>
      </c>
      <c r="AA46" s="27">
        <v>16</v>
      </c>
      <c r="AB46" s="27">
        <f t="shared" si="0"/>
        <v>966.375</v>
      </c>
      <c r="AC46" s="28">
        <v>0.20999999999999996</v>
      </c>
      <c r="AD46" s="29">
        <v>37.379999999999995</v>
      </c>
      <c r="AE46" s="30">
        <v>-58670</v>
      </c>
      <c r="AF46" s="30">
        <v>-151008</v>
      </c>
      <c r="AG46" s="31">
        <f t="shared" si="1"/>
        <v>5</v>
      </c>
      <c r="AH46" s="32">
        <v>20846.026041666668</v>
      </c>
      <c r="AI46" s="32">
        <v>20365.098958333332</v>
      </c>
      <c r="AJ46" s="32">
        <v>4417.7008830022078</v>
      </c>
      <c r="AK46" s="32">
        <v>4315.7825607064015</v>
      </c>
      <c r="AL46" s="33">
        <f t="shared" si="4"/>
        <v>26265.082136851637</v>
      </c>
      <c r="AM46" s="34">
        <f t="shared" si="3"/>
        <v>-5419.0560951849693</v>
      </c>
    </row>
    <row r="47" spans="1:39">
      <c r="A47" s="16" t="s">
        <v>71</v>
      </c>
      <c r="B47" s="17">
        <v>205372</v>
      </c>
      <c r="C47" s="17">
        <v>24645</v>
      </c>
      <c r="D47" s="18">
        <v>297257</v>
      </c>
      <c r="E47" s="18">
        <v>303400</v>
      </c>
      <c r="F47" s="18">
        <v>32670</v>
      </c>
      <c r="G47" s="18">
        <v>3920</v>
      </c>
      <c r="H47" s="18">
        <v>36590</v>
      </c>
      <c r="I47" s="18">
        <v>19604</v>
      </c>
      <c r="J47" s="18">
        <v>132</v>
      </c>
      <c r="K47" s="18">
        <v>0</v>
      </c>
      <c r="L47" s="18">
        <v>0</v>
      </c>
      <c r="M47" s="18">
        <v>56326</v>
      </c>
      <c r="N47" s="18">
        <v>240931</v>
      </c>
      <c r="O47" s="18">
        <v>247074</v>
      </c>
      <c r="P47" s="19">
        <v>4.2770000000000001</v>
      </c>
      <c r="Q47" s="19">
        <v>4.3869999999999996</v>
      </c>
      <c r="R47" s="20">
        <v>1</v>
      </c>
      <c r="S47" s="20">
        <v>16</v>
      </c>
      <c r="T47" s="21">
        <v>40</v>
      </c>
      <c r="U47" s="21">
        <v>40</v>
      </c>
      <c r="V47" s="22">
        <v>2.82</v>
      </c>
      <c r="W47" s="23">
        <v>1.1100000000000001</v>
      </c>
      <c r="X47" s="24">
        <v>23.5</v>
      </c>
      <c r="Y47" s="25">
        <v>1.5</v>
      </c>
      <c r="Z47" s="26">
        <v>2</v>
      </c>
      <c r="AA47" s="27">
        <v>100</v>
      </c>
      <c r="AB47" s="27">
        <f t="shared" si="0"/>
        <v>23.5</v>
      </c>
      <c r="AC47" s="28">
        <v>1.3199999999999998</v>
      </c>
      <c r="AD47" s="29">
        <v>-7.5</v>
      </c>
      <c r="AE47" s="30">
        <v>247074</v>
      </c>
      <c r="AF47" s="30">
        <v>240931</v>
      </c>
      <c r="AG47" s="31">
        <f t="shared" si="1"/>
        <v>-60</v>
      </c>
      <c r="AH47" s="32">
        <v>18962.5</v>
      </c>
      <c r="AI47" s="32">
        <v>18578.5625</v>
      </c>
      <c r="AJ47" s="32">
        <v>7585</v>
      </c>
      <c r="AK47" s="32">
        <v>7431.4250000000002</v>
      </c>
      <c r="AL47" s="33">
        <f t="shared" si="4"/>
        <v>2396.8510638297871</v>
      </c>
      <c r="AM47" s="34">
        <f t="shared" si="3"/>
        <v>16565.648936170212</v>
      </c>
    </row>
    <row r="48" spans="1:39">
      <c r="A48" s="16" t="s">
        <v>72</v>
      </c>
      <c r="B48" s="17">
        <v>3253293</v>
      </c>
      <c r="C48" s="17">
        <v>0</v>
      </c>
      <c r="D48" s="18">
        <v>4836973</v>
      </c>
      <c r="E48" s="18">
        <v>4974706</v>
      </c>
      <c r="F48" s="18">
        <v>1040452</v>
      </c>
      <c r="G48" s="18">
        <v>0</v>
      </c>
      <c r="H48" s="18">
        <v>1040452</v>
      </c>
      <c r="I48" s="18">
        <v>779019</v>
      </c>
      <c r="J48" s="18">
        <v>74542</v>
      </c>
      <c r="K48" s="18">
        <v>117197</v>
      </c>
      <c r="L48" s="18">
        <v>0</v>
      </c>
      <c r="M48" s="18">
        <v>2011210</v>
      </c>
      <c r="N48" s="18">
        <v>2825763</v>
      </c>
      <c r="O48" s="18">
        <v>2963496</v>
      </c>
      <c r="P48" s="19">
        <v>1.405</v>
      </c>
      <c r="Q48" s="19">
        <v>1.4730000000000001</v>
      </c>
      <c r="R48" s="20">
        <v>13</v>
      </c>
      <c r="S48" s="20">
        <v>234</v>
      </c>
      <c r="T48" s="21">
        <v>726</v>
      </c>
      <c r="U48" s="21">
        <v>32</v>
      </c>
      <c r="V48" s="22">
        <v>2.65</v>
      </c>
      <c r="W48" s="23">
        <v>0.85</v>
      </c>
      <c r="X48" s="24">
        <v>103.41</v>
      </c>
      <c r="Y48" s="25">
        <v>2.1</v>
      </c>
      <c r="Z48" s="26">
        <v>12</v>
      </c>
      <c r="AA48" s="27" t="s">
        <v>73</v>
      </c>
      <c r="AB48" s="27" t="s">
        <v>94</v>
      </c>
      <c r="AC48" s="28">
        <v>0.54999999999999982</v>
      </c>
      <c r="AD48" s="29">
        <v>130.59</v>
      </c>
      <c r="AE48" s="30">
        <v>2963496</v>
      </c>
      <c r="AF48" s="30">
        <v>2825763</v>
      </c>
      <c r="AG48" s="31" t="s">
        <v>94</v>
      </c>
      <c r="AH48" s="32">
        <v>21259.427350427351</v>
      </c>
      <c r="AI48" s="32">
        <v>20670.824786324785</v>
      </c>
      <c r="AJ48" s="32">
        <v>6852.212121212121</v>
      </c>
      <c r="AK48" s="32">
        <v>6662.4972451790636</v>
      </c>
      <c r="AL48" s="33">
        <f t="shared" si="4"/>
        <v>19448.892756986752</v>
      </c>
      <c r="AM48" s="34">
        <f t="shared" si="3"/>
        <v>1810.5345934405996</v>
      </c>
    </row>
    <row r="49" spans="1:39">
      <c r="A49" s="16" t="s">
        <v>74</v>
      </c>
      <c r="B49" s="17">
        <v>5123161</v>
      </c>
      <c r="C49" s="17">
        <v>0</v>
      </c>
      <c r="D49" s="18">
        <v>7618940</v>
      </c>
      <c r="E49" s="18">
        <v>7798061</v>
      </c>
      <c r="F49" s="18">
        <v>5526541</v>
      </c>
      <c r="G49" s="18">
        <v>0</v>
      </c>
      <c r="H49" s="18">
        <v>5526541</v>
      </c>
      <c r="I49" s="18">
        <v>1457070</v>
      </c>
      <c r="J49" s="18">
        <v>365654</v>
      </c>
      <c r="K49" s="18">
        <v>389069</v>
      </c>
      <c r="L49" s="18">
        <v>0</v>
      </c>
      <c r="M49" s="18">
        <v>7738334</v>
      </c>
      <c r="N49" s="18">
        <v>-119394</v>
      </c>
      <c r="O49" s="18">
        <v>59727</v>
      </c>
      <c r="P49" s="19">
        <v>-1.4999999999999999E-2</v>
      </c>
      <c r="Q49" s="19">
        <v>8.0000000000000002E-3</v>
      </c>
      <c r="R49" s="20">
        <v>16</v>
      </c>
      <c r="S49" s="20">
        <v>355</v>
      </c>
      <c r="T49" s="21">
        <v>637</v>
      </c>
      <c r="U49" s="21">
        <v>56</v>
      </c>
      <c r="V49" s="22">
        <v>2.7</v>
      </c>
      <c r="W49" s="23">
        <v>1.51</v>
      </c>
      <c r="X49" s="24">
        <v>396.7</v>
      </c>
      <c r="Y49" s="25">
        <v>2.37</v>
      </c>
      <c r="Z49" s="26">
        <v>17</v>
      </c>
      <c r="AA49" s="27">
        <v>58</v>
      </c>
      <c r="AB49" s="27">
        <f t="shared" ref="AB49:AB64" si="5">(X49*100)/AA49</f>
        <v>683.9655172413793</v>
      </c>
      <c r="AC49" s="28">
        <v>0.33000000000000007</v>
      </c>
      <c r="AD49" s="29">
        <v>-41.699999999999989</v>
      </c>
      <c r="AE49" s="30">
        <v>59727</v>
      </c>
      <c r="AF49" s="30">
        <v>-119394</v>
      </c>
      <c r="AG49" s="31">
        <f t="shared" ref="AG49:AG64" si="6">(U49-AA49)</f>
        <v>-2</v>
      </c>
      <c r="AH49" s="32">
        <v>21966.369014084506</v>
      </c>
      <c r="AI49" s="32">
        <v>21461.802816901407</v>
      </c>
      <c r="AJ49" s="32">
        <v>12241.854003139717</v>
      </c>
      <c r="AK49" s="32">
        <v>11960.65934065934</v>
      </c>
      <c r="AL49" s="33">
        <f t="shared" si="4"/>
        <v>19506.765817998486</v>
      </c>
      <c r="AM49" s="34">
        <f t="shared" si="3"/>
        <v>2459.60319608602</v>
      </c>
    </row>
    <row r="50" spans="1:39">
      <c r="A50" s="16" t="s">
        <v>75</v>
      </c>
      <c r="B50" s="17">
        <v>48429085</v>
      </c>
      <c r="C50" s="17">
        <v>5811487</v>
      </c>
      <c r="D50" s="18">
        <v>94123834</v>
      </c>
      <c r="E50" s="18">
        <v>104984470</v>
      </c>
      <c r="F50" s="18">
        <v>51367849</v>
      </c>
      <c r="G50" s="18">
        <v>6164142</v>
      </c>
      <c r="H50" s="18">
        <v>57531991</v>
      </c>
      <c r="I50" s="18">
        <v>17637276</v>
      </c>
      <c r="J50" s="18">
        <v>16717750</v>
      </c>
      <c r="K50" s="18">
        <v>7172613</v>
      </c>
      <c r="L50" s="18">
        <v>0</v>
      </c>
      <c r="M50" s="18">
        <v>99059630</v>
      </c>
      <c r="N50" s="18">
        <v>-4935796</v>
      </c>
      <c r="O50" s="18">
        <v>5924840</v>
      </c>
      <c r="P50" s="19">
        <v>-0.05</v>
      </c>
      <c r="Q50" s="19">
        <v>0.06</v>
      </c>
      <c r="R50" s="20">
        <v>14</v>
      </c>
      <c r="S50" s="20">
        <v>1257</v>
      </c>
      <c r="T50" s="21">
        <v>1368</v>
      </c>
      <c r="U50" s="21">
        <v>92</v>
      </c>
      <c r="V50" s="22">
        <v>3.36</v>
      </c>
      <c r="W50" s="23">
        <v>3.09</v>
      </c>
      <c r="X50" s="24">
        <v>1224.5699999999997</v>
      </c>
      <c r="Y50" s="25">
        <v>2.94</v>
      </c>
      <c r="Z50" s="26">
        <v>22</v>
      </c>
      <c r="AA50" s="27">
        <v>89</v>
      </c>
      <c r="AB50" s="27">
        <f t="shared" si="5"/>
        <v>1375.9213483146063</v>
      </c>
      <c r="AC50" s="28">
        <v>0.41999999999999993</v>
      </c>
      <c r="AD50" s="29">
        <v>32.430000000000291</v>
      </c>
      <c r="AE50" s="30">
        <v>5924840</v>
      </c>
      <c r="AF50" s="30">
        <v>-4935796</v>
      </c>
      <c r="AG50" s="31">
        <f t="shared" si="6"/>
        <v>3</v>
      </c>
      <c r="AH50" s="32">
        <v>83519.864757358795</v>
      </c>
      <c r="AI50" s="32">
        <v>74879.740652346853</v>
      </c>
      <c r="AJ50" s="32">
        <v>76743.033625730997</v>
      </c>
      <c r="AK50" s="32">
        <v>68803.972222222219</v>
      </c>
      <c r="AL50" s="33">
        <f t="shared" si="4"/>
        <v>80893.39931567818</v>
      </c>
      <c r="AM50" s="34">
        <f t="shared" si="3"/>
        <v>2626.4654416806152</v>
      </c>
    </row>
    <row r="51" spans="1:39">
      <c r="A51" s="16" t="s">
        <v>76</v>
      </c>
      <c r="B51" s="17">
        <v>4015121</v>
      </c>
      <c r="C51" s="17">
        <v>481813</v>
      </c>
      <c r="D51" s="18">
        <v>14817351</v>
      </c>
      <c r="E51" s="18">
        <v>15919147</v>
      </c>
      <c r="F51" s="18">
        <v>5226974</v>
      </c>
      <c r="G51" s="18">
        <v>627237</v>
      </c>
      <c r="H51" s="18">
        <v>5854211</v>
      </c>
      <c r="I51" s="18">
        <v>667872</v>
      </c>
      <c r="J51" s="18">
        <v>9639158</v>
      </c>
      <c r="K51" s="18">
        <v>418452</v>
      </c>
      <c r="L51" s="18">
        <v>0</v>
      </c>
      <c r="M51" s="18">
        <v>16579693</v>
      </c>
      <c r="N51" s="18">
        <v>-1762342</v>
      </c>
      <c r="O51" s="18">
        <v>-660546</v>
      </c>
      <c r="P51" s="19">
        <v>-0.106</v>
      </c>
      <c r="Q51" s="19">
        <v>-0.04</v>
      </c>
      <c r="R51" s="20">
        <v>2</v>
      </c>
      <c r="S51" s="20">
        <v>103</v>
      </c>
      <c r="T51" s="21">
        <v>108</v>
      </c>
      <c r="U51" s="21">
        <v>95</v>
      </c>
      <c r="V51" s="22">
        <v>3.4</v>
      </c>
      <c r="W51" s="23">
        <v>3.25</v>
      </c>
      <c r="X51" s="24">
        <v>96.51</v>
      </c>
      <c r="Y51" s="25">
        <v>3.15</v>
      </c>
      <c r="Z51" s="26">
        <v>2</v>
      </c>
      <c r="AA51" s="27">
        <v>100</v>
      </c>
      <c r="AB51" s="27">
        <f t="shared" si="5"/>
        <v>96.51</v>
      </c>
      <c r="AC51" s="28">
        <v>0.25</v>
      </c>
      <c r="AD51" s="29">
        <v>6.4899999999999949</v>
      </c>
      <c r="AE51" s="30">
        <v>-660546</v>
      </c>
      <c r="AF51" s="30">
        <v>-1762342</v>
      </c>
      <c r="AG51" s="31">
        <f t="shared" si="6"/>
        <v>-5</v>
      </c>
      <c r="AH51" s="32">
        <v>154554.82524271845</v>
      </c>
      <c r="AI51" s="32">
        <v>143857.77669902911</v>
      </c>
      <c r="AJ51" s="32">
        <v>147399.50925925927</v>
      </c>
      <c r="AK51" s="32">
        <v>137197.69444444444</v>
      </c>
      <c r="AL51" s="33">
        <f t="shared" si="4"/>
        <v>171792.48782509583</v>
      </c>
      <c r="AM51" s="34">
        <f t="shared" si="3"/>
        <v>-17237.662582377379</v>
      </c>
    </row>
    <row r="52" spans="1:39">
      <c r="A52" s="16" t="s">
        <v>77</v>
      </c>
      <c r="B52" s="17">
        <v>5228625</v>
      </c>
      <c r="C52" s="17">
        <v>0</v>
      </c>
      <c r="D52" s="18">
        <v>7010939</v>
      </c>
      <c r="E52" s="18">
        <v>7128959</v>
      </c>
      <c r="F52" s="18">
        <v>4448441</v>
      </c>
      <c r="G52" s="18">
        <v>0</v>
      </c>
      <c r="H52" s="18">
        <v>4448441</v>
      </c>
      <c r="I52" s="18">
        <v>1135546</v>
      </c>
      <c r="J52" s="18">
        <v>596451</v>
      </c>
      <c r="K52" s="18">
        <v>112439</v>
      </c>
      <c r="L52" s="18">
        <v>0</v>
      </c>
      <c r="M52" s="18">
        <v>6292877</v>
      </c>
      <c r="N52" s="18">
        <v>718062</v>
      </c>
      <c r="O52" s="18">
        <v>836082</v>
      </c>
      <c r="P52" s="19">
        <v>0.114</v>
      </c>
      <c r="Q52" s="19">
        <v>0.13300000000000001</v>
      </c>
      <c r="R52" s="20">
        <v>17</v>
      </c>
      <c r="S52" s="20">
        <v>267</v>
      </c>
      <c r="T52" s="21">
        <v>453</v>
      </c>
      <c r="U52" s="21">
        <v>59</v>
      </c>
      <c r="V52" s="22">
        <v>2.88</v>
      </c>
      <c r="W52" s="23">
        <v>1.7</v>
      </c>
      <c r="X52" s="24">
        <v>285.14999999999998</v>
      </c>
      <c r="Y52" s="25">
        <v>2.41</v>
      </c>
      <c r="Z52" s="26">
        <v>14</v>
      </c>
      <c r="AA52" s="27">
        <v>60</v>
      </c>
      <c r="AB52" s="27">
        <f t="shared" si="5"/>
        <v>475.24999999999994</v>
      </c>
      <c r="AC52" s="28">
        <v>0.46999999999999975</v>
      </c>
      <c r="AD52" s="29">
        <v>-18.149999999999977</v>
      </c>
      <c r="AE52" s="30">
        <v>836082</v>
      </c>
      <c r="AF52" s="30">
        <v>718062</v>
      </c>
      <c r="AG52" s="31">
        <f t="shared" si="6"/>
        <v>-1</v>
      </c>
      <c r="AH52" s="32">
        <v>26700.220973782772</v>
      </c>
      <c r="AI52" s="32">
        <v>26258.198501872659</v>
      </c>
      <c r="AJ52" s="32">
        <v>15737.216335540839</v>
      </c>
      <c r="AK52" s="32">
        <v>15476.686534216336</v>
      </c>
      <c r="AL52" s="33">
        <f t="shared" si="4"/>
        <v>22068.655093810277</v>
      </c>
      <c r="AM52" s="34">
        <f t="shared" si="3"/>
        <v>4631.5658799724952</v>
      </c>
    </row>
    <row r="53" spans="1:39">
      <c r="A53" s="16" t="s">
        <v>78</v>
      </c>
      <c r="B53" s="17">
        <v>11108048</v>
      </c>
      <c r="C53" s="17">
        <v>0</v>
      </c>
      <c r="D53" s="18">
        <v>13964715</v>
      </c>
      <c r="E53" s="18">
        <v>14204524</v>
      </c>
      <c r="F53" s="18">
        <v>8461030</v>
      </c>
      <c r="G53" s="18">
        <v>0</v>
      </c>
      <c r="H53" s="18">
        <v>8461030</v>
      </c>
      <c r="I53" s="18">
        <v>1971312</v>
      </c>
      <c r="J53" s="18">
        <v>391050</v>
      </c>
      <c r="K53" s="18">
        <v>146579</v>
      </c>
      <c r="L53" s="18">
        <v>0</v>
      </c>
      <c r="M53" s="18">
        <v>10969971</v>
      </c>
      <c r="N53" s="18">
        <v>2994744</v>
      </c>
      <c r="O53" s="18">
        <v>3234553</v>
      </c>
      <c r="P53" s="19">
        <v>0.27300000000000002</v>
      </c>
      <c r="Q53" s="19">
        <v>0.29499999999999998</v>
      </c>
      <c r="R53" s="20">
        <v>23</v>
      </c>
      <c r="S53" s="20">
        <v>591</v>
      </c>
      <c r="T53" s="21">
        <v>693</v>
      </c>
      <c r="U53" s="21">
        <v>85</v>
      </c>
      <c r="V53" s="22">
        <v>2.95</v>
      </c>
      <c r="W53" s="23">
        <v>2.52</v>
      </c>
      <c r="X53" s="24">
        <v>429.76</v>
      </c>
      <c r="Y53" s="25">
        <v>2.6</v>
      </c>
      <c r="Z53" s="26">
        <v>26</v>
      </c>
      <c r="AA53" s="27">
        <v>74</v>
      </c>
      <c r="AB53" s="27">
        <f t="shared" si="5"/>
        <v>580.75675675675677</v>
      </c>
      <c r="AC53" s="28">
        <v>0.35000000000000009</v>
      </c>
      <c r="AD53" s="29">
        <v>161.24</v>
      </c>
      <c r="AE53" s="30">
        <v>3234553</v>
      </c>
      <c r="AF53" s="30">
        <v>2994744</v>
      </c>
      <c r="AG53" s="31">
        <f t="shared" si="6"/>
        <v>11</v>
      </c>
      <c r="AH53" s="32">
        <v>24034.727580372251</v>
      </c>
      <c r="AI53" s="32">
        <v>23628.959390862943</v>
      </c>
      <c r="AJ53" s="32">
        <v>20497.148629148629</v>
      </c>
      <c r="AK53" s="32">
        <v>20151.103896103898</v>
      </c>
      <c r="AL53" s="33">
        <f t="shared" si="4"/>
        <v>25525.807427401342</v>
      </c>
      <c r="AM53" s="34">
        <f t="shared" si="3"/>
        <v>-1491.0798470290902</v>
      </c>
    </row>
    <row r="54" spans="1:39">
      <c r="A54" s="16" t="s">
        <v>79</v>
      </c>
      <c r="B54" s="17">
        <v>37760132</v>
      </c>
      <c r="C54" s="17">
        <v>4531214</v>
      </c>
      <c r="D54" s="18">
        <v>65340267</v>
      </c>
      <c r="E54" s="18">
        <v>66224027</v>
      </c>
      <c r="F54" s="18">
        <v>31909249</v>
      </c>
      <c r="G54" s="18">
        <v>3829108</v>
      </c>
      <c r="H54" s="18">
        <v>35738357</v>
      </c>
      <c r="I54" s="18">
        <v>8719840</v>
      </c>
      <c r="J54" s="18">
        <v>11120454</v>
      </c>
      <c r="K54" s="18">
        <v>2562464</v>
      </c>
      <c r="L54" s="18">
        <v>0</v>
      </c>
      <c r="M54" s="18">
        <v>58141115</v>
      </c>
      <c r="N54" s="18">
        <v>7199152</v>
      </c>
      <c r="O54" s="18">
        <v>8082912</v>
      </c>
      <c r="P54" s="19">
        <v>0.124</v>
      </c>
      <c r="Q54" s="19">
        <v>0.13900000000000001</v>
      </c>
      <c r="R54" s="20">
        <v>27</v>
      </c>
      <c r="S54" s="35">
        <v>1369</v>
      </c>
      <c r="T54" s="21">
        <v>1718</v>
      </c>
      <c r="U54" s="21">
        <v>80</v>
      </c>
      <c r="V54" s="22">
        <v>3.23</v>
      </c>
      <c r="W54" s="23">
        <v>2.57</v>
      </c>
      <c r="X54" s="24">
        <v>1172.03</v>
      </c>
      <c r="Y54" s="25">
        <v>2.69</v>
      </c>
      <c r="Z54" s="26">
        <v>37</v>
      </c>
      <c r="AA54" s="27">
        <v>79</v>
      </c>
      <c r="AB54" s="27">
        <f t="shared" si="5"/>
        <v>1483.5822784810127</v>
      </c>
      <c r="AC54" s="28">
        <v>0.54</v>
      </c>
      <c r="AD54" s="29">
        <v>196.97000000000003</v>
      </c>
      <c r="AE54" s="30">
        <v>8082912</v>
      </c>
      <c r="AF54" s="30">
        <v>7199152</v>
      </c>
      <c r="AG54" s="31">
        <f t="shared" si="6"/>
        <v>1</v>
      </c>
      <c r="AH54" s="32">
        <v>48374.015339663987</v>
      </c>
      <c r="AI54" s="32">
        <v>47728.463842220597</v>
      </c>
      <c r="AJ54" s="32">
        <v>38547.163562281719</v>
      </c>
      <c r="AK54" s="32">
        <v>38032.751455180442</v>
      </c>
      <c r="AL54" s="33">
        <f t="shared" si="4"/>
        <v>49607.190088990894</v>
      </c>
      <c r="AM54" s="34">
        <f t="shared" si="3"/>
        <v>-1233.1747493269067</v>
      </c>
    </row>
    <row r="55" spans="1:39">
      <c r="A55" s="16" t="s">
        <v>80</v>
      </c>
      <c r="B55" s="17">
        <v>2022320</v>
      </c>
      <c r="C55" s="17">
        <v>161786</v>
      </c>
      <c r="D55" s="18">
        <v>3060455</v>
      </c>
      <c r="E55" s="18">
        <v>3132411</v>
      </c>
      <c r="F55" s="18">
        <v>2042274</v>
      </c>
      <c r="G55" s="18">
        <v>163382</v>
      </c>
      <c r="H55" s="18">
        <v>2205656</v>
      </c>
      <c r="I55" s="18">
        <v>661459</v>
      </c>
      <c r="J55" s="18">
        <v>63744</v>
      </c>
      <c r="K55" s="18">
        <v>75877</v>
      </c>
      <c r="L55" s="18">
        <v>0</v>
      </c>
      <c r="M55" s="18">
        <v>3006736</v>
      </c>
      <c r="N55" s="18">
        <v>53719</v>
      </c>
      <c r="O55" s="18">
        <v>125675</v>
      </c>
      <c r="P55" s="19">
        <v>1.7999999999999999E-2</v>
      </c>
      <c r="Q55" s="19">
        <v>4.2000000000000003E-2</v>
      </c>
      <c r="R55" s="20">
        <v>9</v>
      </c>
      <c r="S55" s="20">
        <v>139</v>
      </c>
      <c r="T55" s="21">
        <v>843</v>
      </c>
      <c r="U55" s="21">
        <v>16</v>
      </c>
      <c r="V55" s="22">
        <v>2.7</v>
      </c>
      <c r="W55" s="23">
        <v>0.44</v>
      </c>
      <c r="X55" s="24">
        <v>213.85000000000002</v>
      </c>
      <c r="Y55" s="25">
        <v>2.04</v>
      </c>
      <c r="Z55" s="26">
        <v>18</v>
      </c>
      <c r="AA55" s="27">
        <v>35</v>
      </c>
      <c r="AB55" s="27">
        <f t="shared" si="5"/>
        <v>611.00000000000011</v>
      </c>
      <c r="AC55" s="28">
        <v>0.66000000000000014</v>
      </c>
      <c r="AD55" s="29">
        <v>-74.850000000000023</v>
      </c>
      <c r="AE55" s="30">
        <v>125675</v>
      </c>
      <c r="AF55" s="30">
        <v>53719</v>
      </c>
      <c r="AG55" s="31">
        <f t="shared" si="6"/>
        <v>-19</v>
      </c>
      <c r="AH55" s="32">
        <v>22535.330935251797</v>
      </c>
      <c r="AI55" s="32">
        <v>22017.661870503598</v>
      </c>
      <c r="AJ55" s="32">
        <v>3715.7900355871884</v>
      </c>
      <c r="AK55" s="32">
        <v>3630.4329774614471</v>
      </c>
      <c r="AL55" s="33">
        <f t="shared" si="4"/>
        <v>14060.023380874443</v>
      </c>
      <c r="AM55" s="34">
        <f t="shared" si="3"/>
        <v>8475.3075543773539</v>
      </c>
    </row>
    <row r="56" spans="1:39">
      <c r="A56" s="16" t="s">
        <v>81</v>
      </c>
      <c r="B56" s="17">
        <v>14776956</v>
      </c>
      <c r="C56" s="17">
        <v>0</v>
      </c>
      <c r="D56" s="18">
        <v>18934055</v>
      </c>
      <c r="E56" s="18">
        <v>19270187</v>
      </c>
      <c r="F56" s="18">
        <v>13972909</v>
      </c>
      <c r="G56" s="18">
        <v>0</v>
      </c>
      <c r="H56" s="18">
        <v>13972909</v>
      </c>
      <c r="I56" s="18">
        <v>3273398</v>
      </c>
      <c r="J56" s="18">
        <v>266069</v>
      </c>
      <c r="K56" s="18">
        <v>539238</v>
      </c>
      <c r="L56" s="18">
        <v>0</v>
      </c>
      <c r="M56" s="18">
        <v>18051614</v>
      </c>
      <c r="N56" s="18">
        <v>882441</v>
      </c>
      <c r="O56" s="18">
        <v>1218573</v>
      </c>
      <c r="P56" s="19">
        <v>4.9000000000000002E-2</v>
      </c>
      <c r="Q56" s="19">
        <v>6.8000000000000005E-2</v>
      </c>
      <c r="R56" s="20">
        <v>16</v>
      </c>
      <c r="S56" s="20">
        <v>580</v>
      </c>
      <c r="T56" s="21">
        <v>751</v>
      </c>
      <c r="U56" s="21">
        <v>77</v>
      </c>
      <c r="V56" s="22">
        <v>3.15</v>
      </c>
      <c r="W56" s="23">
        <v>2.4300000000000002</v>
      </c>
      <c r="X56" s="24">
        <v>611.3900000000001</v>
      </c>
      <c r="Y56" s="25">
        <v>2.71</v>
      </c>
      <c r="Z56" s="26">
        <v>22</v>
      </c>
      <c r="AA56" s="27">
        <v>100</v>
      </c>
      <c r="AB56" s="27">
        <f t="shared" si="5"/>
        <v>611.3900000000001</v>
      </c>
      <c r="AC56" s="28">
        <v>0.43999999999999995</v>
      </c>
      <c r="AD56" s="29">
        <v>-31.3900000000001</v>
      </c>
      <c r="AE56" s="30">
        <v>1218573</v>
      </c>
      <c r="AF56" s="30">
        <v>882441</v>
      </c>
      <c r="AG56" s="31">
        <f t="shared" si="6"/>
        <v>-23</v>
      </c>
      <c r="AH56" s="32">
        <v>33224.460344827588</v>
      </c>
      <c r="AI56" s="32">
        <v>32644.922413793105</v>
      </c>
      <c r="AJ56" s="32">
        <v>25659.370173102528</v>
      </c>
      <c r="AK56" s="32">
        <v>25211.790945406126</v>
      </c>
      <c r="AL56" s="33">
        <f t="shared" si="4"/>
        <v>29525.530348877142</v>
      </c>
      <c r="AM56" s="34">
        <f t="shared" si="3"/>
        <v>3698.929995950446</v>
      </c>
    </row>
    <row r="57" spans="1:39">
      <c r="A57" s="16" t="s">
        <v>82</v>
      </c>
      <c r="B57" s="17">
        <v>29839603</v>
      </c>
      <c r="C57" s="17">
        <v>0</v>
      </c>
      <c r="D57" s="18">
        <v>43849972</v>
      </c>
      <c r="E57" s="18">
        <v>45651648</v>
      </c>
      <c r="F57" s="18">
        <v>33937984</v>
      </c>
      <c r="G57" s="18">
        <v>0</v>
      </c>
      <c r="H57" s="18">
        <v>33937984</v>
      </c>
      <c r="I57" s="18">
        <v>7019445</v>
      </c>
      <c r="J57" s="18">
        <v>5196638</v>
      </c>
      <c r="K57" s="18">
        <v>1881990</v>
      </c>
      <c r="L57" s="18">
        <v>0</v>
      </c>
      <c r="M57" s="18">
        <v>48036057</v>
      </c>
      <c r="N57" s="18">
        <v>-4186085</v>
      </c>
      <c r="O57" s="18">
        <v>-2384409</v>
      </c>
      <c r="P57" s="19">
        <v>-8.6999999999999994E-2</v>
      </c>
      <c r="Q57" s="19">
        <v>-0.05</v>
      </c>
      <c r="R57" s="20">
        <v>33</v>
      </c>
      <c r="S57" s="20">
        <v>1149</v>
      </c>
      <c r="T57" s="21">
        <v>1535</v>
      </c>
      <c r="U57" s="21">
        <v>75</v>
      </c>
      <c r="V57" s="22">
        <v>3.13</v>
      </c>
      <c r="W57" s="23">
        <v>2.34</v>
      </c>
      <c r="X57" s="24">
        <v>1269.6600000000001</v>
      </c>
      <c r="Y57" s="25">
        <v>2.72</v>
      </c>
      <c r="Z57" s="26">
        <v>46</v>
      </c>
      <c r="AA57" s="27">
        <v>97</v>
      </c>
      <c r="AB57" s="27">
        <f t="shared" si="5"/>
        <v>1308.9278350515465</v>
      </c>
      <c r="AC57" s="28">
        <v>0.4099999999999997</v>
      </c>
      <c r="AD57" s="29">
        <v>-120.66000000000008</v>
      </c>
      <c r="AE57" s="30">
        <v>-2384409</v>
      </c>
      <c r="AF57" s="30">
        <v>-4186085</v>
      </c>
      <c r="AG57" s="31">
        <f t="shared" si="6"/>
        <v>-22</v>
      </c>
      <c r="AH57" s="32">
        <v>39731.634464751958</v>
      </c>
      <c r="AI57" s="32">
        <v>38163.596170583114</v>
      </c>
      <c r="AJ57" s="32">
        <v>29740.487296416937</v>
      </c>
      <c r="AK57" s="32">
        <v>28566.757003257328</v>
      </c>
      <c r="AL57" s="33">
        <f t="shared" si="4"/>
        <v>37833.795661830722</v>
      </c>
      <c r="AM57" s="34">
        <f t="shared" si="3"/>
        <v>1897.8388029212365</v>
      </c>
    </row>
    <row r="58" spans="1:39">
      <c r="A58" s="16" t="s">
        <v>83</v>
      </c>
      <c r="B58" s="17">
        <v>1587256</v>
      </c>
      <c r="C58" s="17">
        <v>0</v>
      </c>
      <c r="D58" s="18">
        <v>2169321</v>
      </c>
      <c r="E58" s="18">
        <v>2206299</v>
      </c>
      <c r="F58" s="18">
        <v>1193022</v>
      </c>
      <c r="G58" s="18">
        <v>0</v>
      </c>
      <c r="H58" s="18">
        <v>1193022</v>
      </c>
      <c r="I58" s="18">
        <v>346009</v>
      </c>
      <c r="J58" s="18">
        <v>96763</v>
      </c>
      <c r="K58" s="18">
        <v>57597</v>
      </c>
      <c r="L58" s="18">
        <v>0</v>
      </c>
      <c r="M58" s="18">
        <v>1693391</v>
      </c>
      <c r="N58" s="18">
        <v>475930</v>
      </c>
      <c r="O58" s="18">
        <v>512908</v>
      </c>
      <c r="P58" s="19">
        <v>0.28100000000000003</v>
      </c>
      <c r="Q58" s="19">
        <v>0.30299999999999999</v>
      </c>
      <c r="R58" s="20">
        <v>11</v>
      </c>
      <c r="S58" s="20">
        <v>201</v>
      </c>
      <c r="T58" s="21">
        <v>837</v>
      </c>
      <c r="U58" s="21">
        <v>24</v>
      </c>
      <c r="V58" s="22">
        <v>2.16</v>
      </c>
      <c r="W58" s="23">
        <v>0.52</v>
      </c>
      <c r="X58" s="24">
        <v>120.99999999999999</v>
      </c>
      <c r="Y58" s="25">
        <v>2.0499999999999998</v>
      </c>
      <c r="Z58" s="26">
        <v>7</v>
      </c>
      <c r="AA58" s="27">
        <v>15</v>
      </c>
      <c r="AB58" s="27">
        <f t="shared" si="5"/>
        <v>806.66666666666652</v>
      </c>
      <c r="AC58" s="28">
        <v>0.11000000000000032</v>
      </c>
      <c r="AD58" s="29">
        <v>80.000000000000014</v>
      </c>
      <c r="AE58" s="30">
        <v>512908</v>
      </c>
      <c r="AF58" s="30">
        <v>475930</v>
      </c>
      <c r="AG58" s="31">
        <f t="shared" si="6"/>
        <v>9</v>
      </c>
      <c r="AH58" s="32">
        <v>10976.611940298508</v>
      </c>
      <c r="AI58" s="32">
        <v>10792.641791044776</v>
      </c>
      <c r="AJ58" s="32">
        <v>2635.9605734767024</v>
      </c>
      <c r="AK58" s="32">
        <v>2591.7813620071684</v>
      </c>
      <c r="AL58" s="33">
        <f t="shared" si="4"/>
        <v>13994.966942148762</v>
      </c>
      <c r="AM58" s="34">
        <f t="shared" si="3"/>
        <v>-3018.3550018502538</v>
      </c>
    </row>
    <row r="59" spans="1:39">
      <c r="A59" s="16" t="s">
        <v>84</v>
      </c>
      <c r="B59" s="17">
        <v>91041</v>
      </c>
      <c r="C59" s="17">
        <v>0</v>
      </c>
      <c r="D59" s="18">
        <v>91555</v>
      </c>
      <c r="E59" s="18">
        <v>91606</v>
      </c>
      <c r="F59" s="18">
        <v>82491</v>
      </c>
      <c r="G59" s="18">
        <v>0</v>
      </c>
      <c r="H59" s="18">
        <v>82491</v>
      </c>
      <c r="I59" s="18">
        <v>3491</v>
      </c>
      <c r="J59" s="18">
        <v>0</v>
      </c>
      <c r="K59" s="18">
        <v>0</v>
      </c>
      <c r="L59" s="18">
        <v>0</v>
      </c>
      <c r="M59" s="18">
        <v>85982</v>
      </c>
      <c r="N59" s="18">
        <v>5573</v>
      </c>
      <c r="O59" s="18">
        <v>5624</v>
      </c>
      <c r="P59" s="19">
        <v>6.5000000000000002E-2</v>
      </c>
      <c r="Q59" s="19">
        <v>6.5000000000000002E-2</v>
      </c>
      <c r="R59" s="20">
        <v>5</v>
      </c>
      <c r="S59" s="20">
        <v>20</v>
      </c>
      <c r="T59" s="21">
        <v>119</v>
      </c>
      <c r="U59" s="21">
        <v>17</v>
      </c>
      <c r="V59" s="22">
        <v>2.0099999999999998</v>
      </c>
      <c r="W59" s="23">
        <v>0.34</v>
      </c>
      <c r="X59" s="24">
        <v>15</v>
      </c>
      <c r="Y59" s="25">
        <v>1.86</v>
      </c>
      <c r="Z59" s="26">
        <v>4</v>
      </c>
      <c r="AA59" s="27">
        <v>14</v>
      </c>
      <c r="AB59" s="27">
        <f t="shared" si="5"/>
        <v>107.14285714285714</v>
      </c>
      <c r="AC59" s="28">
        <v>0.14999999999999969</v>
      </c>
      <c r="AD59" s="29">
        <v>5</v>
      </c>
      <c r="AE59" s="30">
        <v>5624</v>
      </c>
      <c r="AF59" s="30">
        <v>5573</v>
      </c>
      <c r="AG59" s="31">
        <f t="shared" si="6"/>
        <v>3</v>
      </c>
      <c r="AH59" s="32">
        <v>4580.3</v>
      </c>
      <c r="AI59" s="32">
        <v>4577.75</v>
      </c>
      <c r="AJ59" s="32">
        <v>769.79831932773106</v>
      </c>
      <c r="AK59" s="32">
        <v>769.36974789915962</v>
      </c>
      <c r="AL59" s="33">
        <f t="shared" si="4"/>
        <v>5732.1333333333332</v>
      </c>
      <c r="AM59" s="34">
        <f t="shared" si="3"/>
        <v>-1151.833333333333</v>
      </c>
    </row>
    <row r="60" spans="1:39">
      <c r="A60" s="16" t="s">
        <v>85</v>
      </c>
      <c r="B60" s="17">
        <v>13297190</v>
      </c>
      <c r="C60" s="17">
        <v>0</v>
      </c>
      <c r="D60" s="18">
        <v>18982048</v>
      </c>
      <c r="E60" s="18">
        <v>19276791</v>
      </c>
      <c r="F60" s="18">
        <v>13403197</v>
      </c>
      <c r="G60" s="18">
        <v>0</v>
      </c>
      <c r="H60" s="18">
        <v>13403197</v>
      </c>
      <c r="I60" s="18">
        <v>2753303</v>
      </c>
      <c r="J60" s="18">
        <v>2701960</v>
      </c>
      <c r="K60" s="18">
        <v>524978</v>
      </c>
      <c r="L60" s="18">
        <v>0</v>
      </c>
      <c r="M60" s="18">
        <v>19383438</v>
      </c>
      <c r="N60" s="18">
        <v>-401390</v>
      </c>
      <c r="O60" s="18">
        <v>-106647</v>
      </c>
      <c r="P60" s="19">
        <v>-2.1000000000000001E-2</v>
      </c>
      <c r="Q60" s="19">
        <v>-6.0000000000000001E-3</v>
      </c>
      <c r="R60" s="20">
        <v>25</v>
      </c>
      <c r="S60" s="20">
        <v>672</v>
      </c>
      <c r="T60" s="21">
        <v>865</v>
      </c>
      <c r="U60" s="21">
        <v>78</v>
      </c>
      <c r="V60" s="22">
        <v>2.93</v>
      </c>
      <c r="W60" s="23">
        <v>2.27</v>
      </c>
      <c r="X60" s="24">
        <v>712.95999999999981</v>
      </c>
      <c r="Y60" s="25">
        <v>2.4500000000000002</v>
      </c>
      <c r="Z60" s="26">
        <v>32</v>
      </c>
      <c r="AA60" s="27">
        <v>93</v>
      </c>
      <c r="AB60" s="27">
        <f t="shared" si="5"/>
        <v>766.62365591397838</v>
      </c>
      <c r="AC60" s="28">
        <v>0.48</v>
      </c>
      <c r="AD60" s="29">
        <v>-40.959999999999809</v>
      </c>
      <c r="AE60" s="30">
        <v>-106647</v>
      </c>
      <c r="AF60" s="30">
        <v>-401390</v>
      </c>
      <c r="AG60" s="31">
        <f t="shared" si="6"/>
        <v>-15</v>
      </c>
      <c r="AH60" s="32">
        <v>28685.700892857141</v>
      </c>
      <c r="AI60" s="32">
        <v>28247.095238095237</v>
      </c>
      <c r="AJ60" s="32">
        <v>22285.307514450866</v>
      </c>
      <c r="AK60" s="32">
        <v>21944.56416184971</v>
      </c>
      <c r="AL60" s="33">
        <f t="shared" si="4"/>
        <v>27187.272778276489</v>
      </c>
      <c r="AM60" s="34">
        <f t="shared" si="3"/>
        <v>1498.4281145806526</v>
      </c>
    </row>
    <row r="61" spans="1:39">
      <c r="A61" s="16" t="s">
        <v>86</v>
      </c>
      <c r="B61" s="17">
        <v>2474222</v>
      </c>
      <c r="C61" s="17">
        <v>0</v>
      </c>
      <c r="D61" s="18">
        <v>3132628</v>
      </c>
      <c r="E61" s="18">
        <v>3175062</v>
      </c>
      <c r="F61" s="18">
        <v>1202904</v>
      </c>
      <c r="G61" s="18">
        <v>0</v>
      </c>
      <c r="H61" s="18">
        <v>1202904</v>
      </c>
      <c r="I61" s="18">
        <v>258565</v>
      </c>
      <c r="J61" s="18">
        <v>97233</v>
      </c>
      <c r="K61" s="18">
        <v>112272</v>
      </c>
      <c r="L61" s="18">
        <v>0</v>
      </c>
      <c r="M61" s="18">
        <v>1670974</v>
      </c>
      <c r="N61" s="18">
        <v>1461654</v>
      </c>
      <c r="O61" s="18">
        <v>1504088</v>
      </c>
      <c r="P61" s="19">
        <v>0.875</v>
      </c>
      <c r="Q61" s="19">
        <v>0.9</v>
      </c>
      <c r="R61" s="20">
        <v>17</v>
      </c>
      <c r="S61" s="20">
        <v>177</v>
      </c>
      <c r="T61" s="21">
        <v>451</v>
      </c>
      <c r="U61" s="21">
        <v>39</v>
      </c>
      <c r="V61" s="22">
        <v>2.54</v>
      </c>
      <c r="W61" s="23">
        <v>1</v>
      </c>
      <c r="X61" s="24">
        <v>145.55000000000001</v>
      </c>
      <c r="Y61" s="25">
        <v>1.9</v>
      </c>
      <c r="Z61" s="26">
        <v>14</v>
      </c>
      <c r="AA61" s="27">
        <v>33</v>
      </c>
      <c r="AB61" s="27">
        <f t="shared" si="5"/>
        <v>441.06060606060612</v>
      </c>
      <c r="AC61" s="28">
        <v>0.64000000000000012</v>
      </c>
      <c r="AD61" s="29">
        <v>31.449999999999989</v>
      </c>
      <c r="AE61" s="30">
        <v>1504088</v>
      </c>
      <c r="AF61" s="30">
        <v>1461654</v>
      </c>
      <c r="AG61" s="31">
        <f t="shared" si="6"/>
        <v>6</v>
      </c>
      <c r="AH61" s="32">
        <v>17938.203389830509</v>
      </c>
      <c r="AI61" s="32">
        <v>17698.463276836159</v>
      </c>
      <c r="AJ61" s="32">
        <v>7040.0487804878048</v>
      </c>
      <c r="AK61" s="32">
        <v>6945.960088691796</v>
      </c>
      <c r="AL61" s="33">
        <f t="shared" si="4"/>
        <v>11480.412229474407</v>
      </c>
      <c r="AM61" s="34">
        <f t="shared" si="3"/>
        <v>6457.7911603561024</v>
      </c>
    </row>
    <row r="62" spans="1:39">
      <c r="A62" s="16" t="s">
        <v>87</v>
      </c>
      <c r="B62" s="17">
        <v>18866378</v>
      </c>
      <c r="C62" s="17">
        <v>0</v>
      </c>
      <c r="D62" s="18">
        <v>28236892</v>
      </c>
      <c r="E62" s="18">
        <v>28992074</v>
      </c>
      <c r="F62" s="18">
        <v>21895628</v>
      </c>
      <c r="G62" s="18">
        <v>0</v>
      </c>
      <c r="H62" s="18">
        <v>21895628</v>
      </c>
      <c r="I62" s="18">
        <v>4921925</v>
      </c>
      <c r="J62" s="18">
        <v>2541354</v>
      </c>
      <c r="K62" s="18">
        <v>1399732</v>
      </c>
      <c r="L62" s="18">
        <v>0</v>
      </c>
      <c r="M62" s="18">
        <v>30758639</v>
      </c>
      <c r="N62" s="18">
        <v>-2521747</v>
      </c>
      <c r="O62" s="18">
        <v>-1766565</v>
      </c>
      <c r="P62" s="19">
        <v>-8.2000000000000003E-2</v>
      </c>
      <c r="Q62" s="19">
        <v>-5.7000000000000002E-2</v>
      </c>
      <c r="R62" s="20">
        <v>26</v>
      </c>
      <c r="S62" s="35">
        <v>760</v>
      </c>
      <c r="T62" s="21">
        <v>1083</v>
      </c>
      <c r="U62" s="21">
        <v>70</v>
      </c>
      <c r="V62" s="22">
        <v>3.06</v>
      </c>
      <c r="W62" s="23">
        <v>2.15</v>
      </c>
      <c r="X62" s="24">
        <v>958.46000000000038</v>
      </c>
      <c r="Y62" s="25">
        <v>2.54</v>
      </c>
      <c r="Z62" s="26">
        <v>39</v>
      </c>
      <c r="AA62" s="27">
        <v>88</v>
      </c>
      <c r="AB62" s="27">
        <f t="shared" si="5"/>
        <v>1089.1590909090914</v>
      </c>
      <c r="AC62" s="28">
        <v>0.52</v>
      </c>
      <c r="AD62" s="29">
        <v>-198.46000000000038</v>
      </c>
      <c r="AE62" s="30">
        <v>-1766565</v>
      </c>
      <c r="AF62" s="30">
        <v>-2521747</v>
      </c>
      <c r="AG62" s="31">
        <f t="shared" si="6"/>
        <v>-18</v>
      </c>
      <c r="AH62" s="32">
        <v>38147.465789473681</v>
      </c>
      <c r="AI62" s="32">
        <v>37153.805263157898</v>
      </c>
      <c r="AJ62" s="32">
        <v>26770.151431209604</v>
      </c>
      <c r="AK62" s="32">
        <v>26072.845798707294</v>
      </c>
      <c r="AL62" s="33">
        <f t="shared" si="4"/>
        <v>32091.729440978223</v>
      </c>
      <c r="AM62" s="34">
        <f t="shared" si="3"/>
        <v>6055.7363484954585</v>
      </c>
    </row>
    <row r="63" spans="1:39">
      <c r="A63" s="16" t="s">
        <v>88</v>
      </c>
      <c r="B63" s="17">
        <v>793598</v>
      </c>
      <c r="C63" s="17">
        <v>0</v>
      </c>
      <c r="D63" s="18">
        <v>925933</v>
      </c>
      <c r="E63" s="18">
        <v>937139</v>
      </c>
      <c r="F63" s="18">
        <v>184324</v>
      </c>
      <c r="G63" s="18">
        <v>0</v>
      </c>
      <c r="H63" s="18">
        <v>184324</v>
      </c>
      <c r="I63" s="18">
        <v>118740</v>
      </c>
      <c r="J63" s="18">
        <v>3645</v>
      </c>
      <c r="K63" s="18">
        <v>5760</v>
      </c>
      <c r="L63" s="18">
        <v>0</v>
      </c>
      <c r="M63" s="18">
        <v>312469</v>
      </c>
      <c r="N63" s="18">
        <v>613464</v>
      </c>
      <c r="O63" s="18">
        <v>624670</v>
      </c>
      <c r="P63" s="19">
        <v>1.9630000000000001</v>
      </c>
      <c r="Q63" s="19">
        <v>1.9990000000000001</v>
      </c>
      <c r="R63" s="20">
        <v>12</v>
      </c>
      <c r="S63" s="20">
        <v>112</v>
      </c>
      <c r="T63" s="21">
        <v>212</v>
      </c>
      <c r="U63" s="21">
        <v>53</v>
      </c>
      <c r="V63" s="22">
        <v>2.21</v>
      </c>
      <c r="W63" s="23">
        <v>1.17</v>
      </c>
      <c r="X63" s="24">
        <v>62.6</v>
      </c>
      <c r="Y63" s="25">
        <v>1.47</v>
      </c>
      <c r="Z63" s="26">
        <v>9</v>
      </c>
      <c r="AA63" s="27">
        <v>26</v>
      </c>
      <c r="AB63" s="27">
        <f t="shared" si="5"/>
        <v>240.76923076923077</v>
      </c>
      <c r="AC63" s="28">
        <v>0.74</v>
      </c>
      <c r="AD63" s="29">
        <v>49.4</v>
      </c>
      <c r="AE63" s="30">
        <v>624670</v>
      </c>
      <c r="AF63" s="30">
        <v>613464</v>
      </c>
      <c r="AG63" s="31">
        <f t="shared" si="6"/>
        <v>27</v>
      </c>
      <c r="AH63" s="32">
        <v>8367.3125</v>
      </c>
      <c r="AI63" s="32">
        <v>8267.2589285714294</v>
      </c>
      <c r="AJ63" s="32">
        <v>4420.4669811320755</v>
      </c>
      <c r="AK63" s="32">
        <v>4367.6084905660373</v>
      </c>
      <c r="AL63" s="33">
        <f t="shared" si="4"/>
        <v>4991.5175718849841</v>
      </c>
      <c r="AM63" s="34">
        <f t="shared" si="3"/>
        <v>3375.7949281150159</v>
      </c>
    </row>
    <row r="64" spans="1:39">
      <c r="A64" s="16" t="s">
        <v>89</v>
      </c>
      <c r="B64" s="17">
        <v>4253066</v>
      </c>
      <c r="C64" s="17">
        <v>0</v>
      </c>
      <c r="D64" s="18">
        <v>5262310</v>
      </c>
      <c r="E64" s="18">
        <v>5343032</v>
      </c>
      <c r="F64" s="18">
        <v>2589967</v>
      </c>
      <c r="G64" s="18">
        <v>0</v>
      </c>
      <c r="H64" s="18">
        <v>2589967</v>
      </c>
      <c r="I64" s="18">
        <v>698288</v>
      </c>
      <c r="J64" s="18">
        <v>61609</v>
      </c>
      <c r="K64" s="18">
        <v>120535</v>
      </c>
      <c r="L64" s="18">
        <v>0</v>
      </c>
      <c r="M64" s="18">
        <v>3470399</v>
      </c>
      <c r="N64" s="18">
        <v>1791911</v>
      </c>
      <c r="O64" s="18">
        <v>1872633</v>
      </c>
      <c r="P64" s="19">
        <v>0.51600000000000001</v>
      </c>
      <c r="Q64" s="19">
        <v>0.54</v>
      </c>
      <c r="R64" s="20">
        <v>17</v>
      </c>
      <c r="S64" s="20">
        <v>243</v>
      </c>
      <c r="T64" s="21">
        <v>926</v>
      </c>
      <c r="U64" s="21">
        <v>26</v>
      </c>
      <c r="V64" s="22">
        <v>2.79</v>
      </c>
      <c r="W64" s="23">
        <v>0.73</v>
      </c>
      <c r="X64" s="24">
        <v>193.39</v>
      </c>
      <c r="Y64" s="25">
        <v>2.15</v>
      </c>
      <c r="Z64" s="26">
        <v>17</v>
      </c>
      <c r="AA64" s="27">
        <v>25</v>
      </c>
      <c r="AB64" s="27">
        <f t="shared" si="5"/>
        <v>773.56</v>
      </c>
      <c r="AC64" s="28">
        <v>0.64000000000000012</v>
      </c>
      <c r="AD64" s="29">
        <v>49.610000000000014</v>
      </c>
      <c r="AE64" s="30">
        <v>1872633</v>
      </c>
      <c r="AF64" s="30">
        <v>1791911</v>
      </c>
      <c r="AG64" s="31">
        <f t="shared" si="6"/>
        <v>1</v>
      </c>
      <c r="AH64" s="32">
        <v>21987.786008230454</v>
      </c>
      <c r="AI64" s="32">
        <v>21655.596707818931</v>
      </c>
      <c r="AJ64" s="32">
        <v>5770.0129589632834</v>
      </c>
      <c r="AK64" s="32">
        <v>5682.8401727861774</v>
      </c>
      <c r="AL64" s="33">
        <f t="shared" si="4"/>
        <v>17945.079890376961</v>
      </c>
      <c r="AM64" s="34">
        <f t="shared" si="3"/>
        <v>4042.7061178534932</v>
      </c>
    </row>
    <row r="65" spans="1:39">
      <c r="A65" s="16" t="s">
        <v>90</v>
      </c>
      <c r="B65" s="17">
        <v>954877</v>
      </c>
      <c r="C65" s="17">
        <v>0</v>
      </c>
      <c r="D65" s="18">
        <v>4876361</v>
      </c>
      <c r="E65" s="18">
        <v>4975665</v>
      </c>
      <c r="F65" s="18">
        <v>1133693</v>
      </c>
      <c r="G65" s="18">
        <v>0</v>
      </c>
      <c r="H65" s="18">
        <v>1133693</v>
      </c>
      <c r="I65" s="18">
        <v>0</v>
      </c>
      <c r="J65" s="18">
        <v>4329650</v>
      </c>
      <c r="K65" s="18">
        <v>204927</v>
      </c>
      <c r="L65" s="18">
        <v>0</v>
      </c>
      <c r="M65" s="18">
        <v>5668270</v>
      </c>
      <c r="N65" s="18">
        <v>-791909</v>
      </c>
      <c r="O65" s="18">
        <v>-692605</v>
      </c>
      <c r="P65" s="19">
        <v>-0.14000000000000001</v>
      </c>
      <c r="Q65" s="19">
        <v>-0.122</v>
      </c>
      <c r="R65" s="20">
        <v>2</v>
      </c>
      <c r="S65" s="20">
        <v>35</v>
      </c>
      <c r="T65" s="21">
        <v>110</v>
      </c>
      <c r="U65" s="21">
        <v>32</v>
      </c>
      <c r="V65" s="22">
        <v>3.1</v>
      </c>
      <c r="W65" s="23">
        <v>0.99</v>
      </c>
      <c r="X65" s="24" t="s">
        <v>94</v>
      </c>
      <c r="Y65" s="25" t="s">
        <v>94</v>
      </c>
      <c r="Z65" s="26" t="s">
        <v>94</v>
      </c>
      <c r="AA65" s="27" t="s">
        <v>94</v>
      </c>
      <c r="AB65" s="27" t="s">
        <v>94</v>
      </c>
      <c r="AC65" s="28">
        <v>3.1</v>
      </c>
      <c r="AD65" s="29">
        <v>35</v>
      </c>
      <c r="AE65" s="30">
        <v>-692605</v>
      </c>
      <c r="AF65" s="30">
        <v>-791909</v>
      </c>
      <c r="AG65" s="31" t="s">
        <v>94</v>
      </c>
      <c r="AH65" s="32">
        <v>142161.85714285713</v>
      </c>
      <c r="AI65" s="32">
        <v>139324.6</v>
      </c>
      <c r="AJ65" s="32">
        <v>45233.318181818184</v>
      </c>
      <c r="AK65" s="32">
        <v>44330.554545454543</v>
      </c>
      <c r="AL65" s="33" t="s">
        <v>94</v>
      </c>
      <c r="AM65" s="34" t="s">
        <v>94</v>
      </c>
    </row>
    <row r="66" spans="1:39">
      <c r="A66" s="16" t="s">
        <v>91</v>
      </c>
      <c r="B66" s="17">
        <v>75903186</v>
      </c>
      <c r="C66" s="17">
        <v>9108388</v>
      </c>
      <c r="D66" s="18">
        <v>131610416</v>
      </c>
      <c r="E66" s="18">
        <v>135910918</v>
      </c>
      <c r="F66" s="18">
        <v>69216132</v>
      </c>
      <c r="G66" s="18">
        <v>8305935</v>
      </c>
      <c r="H66" s="18">
        <v>77522067</v>
      </c>
      <c r="I66" s="18">
        <v>21046868</v>
      </c>
      <c r="J66" s="18">
        <v>22952783</v>
      </c>
      <c r="K66" s="18">
        <v>3366562</v>
      </c>
      <c r="L66" s="18">
        <v>0</v>
      </c>
      <c r="M66" s="18">
        <v>124888280</v>
      </c>
      <c r="N66" s="18">
        <v>6722136</v>
      </c>
      <c r="O66" s="18">
        <v>11022638</v>
      </c>
      <c r="P66" s="19">
        <v>5.3999999999999999E-2</v>
      </c>
      <c r="Q66" s="19">
        <v>8.7999999999999995E-2</v>
      </c>
      <c r="R66" s="20">
        <v>36</v>
      </c>
      <c r="S66" s="20">
        <v>2566</v>
      </c>
      <c r="T66" s="21">
        <v>2810</v>
      </c>
      <c r="U66" s="21">
        <v>91</v>
      </c>
      <c r="V66" s="22">
        <v>3.22</v>
      </c>
      <c r="W66" s="23">
        <v>2.94</v>
      </c>
      <c r="X66" s="24">
        <v>1792.68</v>
      </c>
      <c r="Y66" s="25">
        <v>2.84</v>
      </c>
      <c r="Z66" s="26">
        <v>49</v>
      </c>
      <c r="AA66" s="27">
        <v>100</v>
      </c>
      <c r="AB66" s="27">
        <f>(X66*100)/AA66</f>
        <v>1792.68</v>
      </c>
      <c r="AC66" s="28">
        <v>0.38000000000000034</v>
      </c>
      <c r="AD66" s="29">
        <v>773.31999999999994</v>
      </c>
      <c r="AE66" s="30">
        <v>11022638</v>
      </c>
      <c r="AF66" s="30">
        <v>6722136</v>
      </c>
      <c r="AG66" s="31">
        <f>(U66-AA66)</f>
        <v>-9</v>
      </c>
      <c r="AH66" s="32">
        <v>52966.063133281372</v>
      </c>
      <c r="AI66" s="32">
        <v>51290.107560405297</v>
      </c>
      <c r="AJ66" s="32">
        <v>48366.874733096083</v>
      </c>
      <c r="AK66" s="32">
        <v>46836.446975088969</v>
      </c>
      <c r="AL66" s="33">
        <f t="shared" ref="AL66:AL113" si="7">M66/X66</f>
        <v>69665.684896356295</v>
      </c>
      <c r="AM66" s="34">
        <f t="shared" si="3"/>
        <v>-16699.621763074923</v>
      </c>
    </row>
    <row r="67" spans="1:39">
      <c r="A67" s="16" t="s">
        <v>92</v>
      </c>
      <c r="B67" s="17">
        <v>2726997</v>
      </c>
      <c r="C67" s="17">
        <v>327240</v>
      </c>
      <c r="D67" s="18">
        <v>3133044</v>
      </c>
      <c r="E67" s="18">
        <v>3140185</v>
      </c>
      <c r="F67" s="18">
        <v>3135488</v>
      </c>
      <c r="G67" s="18">
        <v>376259</v>
      </c>
      <c r="H67" s="18">
        <v>3511747</v>
      </c>
      <c r="I67" s="18">
        <v>87338</v>
      </c>
      <c r="J67" s="18">
        <v>0</v>
      </c>
      <c r="K67" s="18">
        <v>19616</v>
      </c>
      <c r="L67" s="18">
        <v>0</v>
      </c>
      <c r="M67" s="18">
        <v>3618701</v>
      </c>
      <c r="N67" s="18">
        <v>-485657</v>
      </c>
      <c r="O67" s="18">
        <v>-478516</v>
      </c>
      <c r="P67" s="19">
        <v>-0.13400000000000001</v>
      </c>
      <c r="Q67" s="19">
        <v>-0.13200000000000001</v>
      </c>
      <c r="R67" s="20">
        <v>1</v>
      </c>
      <c r="S67" s="20">
        <v>99</v>
      </c>
      <c r="T67" s="21">
        <v>105</v>
      </c>
      <c r="U67" s="21">
        <v>94</v>
      </c>
      <c r="V67" s="22">
        <v>3.29</v>
      </c>
      <c r="W67" s="23">
        <v>3.1</v>
      </c>
      <c r="X67" s="24">
        <v>89.86</v>
      </c>
      <c r="Y67" s="25">
        <v>3.35</v>
      </c>
      <c r="Z67" s="38">
        <v>1</v>
      </c>
      <c r="AA67" s="38">
        <v>100</v>
      </c>
      <c r="AB67" s="27">
        <f>(X67*100)/AA67</f>
        <v>89.86</v>
      </c>
      <c r="AC67" s="28">
        <v>-6.0000000000000053E-2</v>
      </c>
      <c r="AD67" s="29">
        <v>9.14</v>
      </c>
      <c r="AE67" s="30">
        <v>-478516</v>
      </c>
      <c r="AF67" s="30">
        <v>-485657</v>
      </c>
      <c r="AG67" s="31">
        <f>(U67-AA67)</f>
        <v>-6</v>
      </c>
      <c r="AH67" s="32">
        <v>31719.040404040403</v>
      </c>
      <c r="AI67" s="32">
        <v>31646.909090909092</v>
      </c>
      <c r="AJ67" s="32">
        <v>29906.523809523809</v>
      </c>
      <c r="AK67" s="32">
        <v>29838.514285714286</v>
      </c>
      <c r="AL67" s="33">
        <f t="shared" si="7"/>
        <v>40270.431782773201</v>
      </c>
      <c r="AM67" s="34">
        <f t="shared" si="3"/>
        <v>-8551.3913787327983</v>
      </c>
    </row>
    <row r="68" spans="1:39">
      <c r="A68" s="16" t="s">
        <v>93</v>
      </c>
      <c r="B68" s="17">
        <v>7497</v>
      </c>
      <c r="C68" s="17">
        <v>900</v>
      </c>
      <c r="D68" s="18">
        <v>8397</v>
      </c>
      <c r="E68" s="18">
        <v>8397</v>
      </c>
      <c r="F68" s="18">
        <v>0</v>
      </c>
      <c r="G68" s="18">
        <v>0</v>
      </c>
      <c r="H68" s="18">
        <v>0</v>
      </c>
      <c r="I68" s="18">
        <v>0</v>
      </c>
      <c r="J68" s="18">
        <v>0</v>
      </c>
      <c r="K68" s="18">
        <v>0</v>
      </c>
      <c r="L68" s="18">
        <v>0</v>
      </c>
      <c r="M68" s="18">
        <v>0</v>
      </c>
      <c r="N68" s="18">
        <v>8397</v>
      </c>
      <c r="O68" s="18">
        <v>8397</v>
      </c>
      <c r="P68" s="19">
        <v>0</v>
      </c>
      <c r="Q68" s="19">
        <v>0</v>
      </c>
      <c r="R68" s="20">
        <v>1</v>
      </c>
      <c r="S68" s="20">
        <v>3</v>
      </c>
      <c r="T68" s="21" t="s">
        <v>94</v>
      </c>
      <c r="U68" s="21" t="s">
        <v>94</v>
      </c>
      <c r="V68" s="22">
        <v>1.54</v>
      </c>
      <c r="W68" s="23" t="s">
        <v>94</v>
      </c>
      <c r="X68" s="24">
        <v>4</v>
      </c>
      <c r="Y68" s="25">
        <v>1.7</v>
      </c>
      <c r="Z68" s="38">
        <v>1</v>
      </c>
      <c r="AA68" s="38" t="s">
        <v>94</v>
      </c>
      <c r="AB68" s="27" t="s">
        <v>94</v>
      </c>
      <c r="AC68" s="28">
        <v>-0.15999999999999992</v>
      </c>
      <c r="AD68" s="29">
        <v>-1</v>
      </c>
      <c r="AE68" s="30">
        <v>8397</v>
      </c>
      <c r="AF68" s="30">
        <v>8397</v>
      </c>
      <c r="AG68" s="31" t="s">
        <v>94</v>
      </c>
      <c r="AH68" s="32">
        <v>2799</v>
      </c>
      <c r="AI68" s="32">
        <v>2799</v>
      </c>
      <c r="AJ68" s="32" t="s">
        <v>94</v>
      </c>
      <c r="AK68" s="32" t="s">
        <v>94</v>
      </c>
      <c r="AL68" s="33">
        <f t="shared" si="7"/>
        <v>0</v>
      </c>
      <c r="AM68" s="34">
        <f t="shared" ref="AM68:AM124" si="8">AH68-AL68</f>
        <v>2799</v>
      </c>
    </row>
    <row r="69" spans="1:39">
      <c r="A69" s="16" t="s">
        <v>95</v>
      </c>
      <c r="B69" s="17">
        <v>870828</v>
      </c>
      <c r="C69" s="17">
        <v>104498</v>
      </c>
      <c r="D69" s="18">
        <v>1330129</v>
      </c>
      <c r="E69" s="18">
        <v>1358958</v>
      </c>
      <c r="F69" s="18">
        <v>1725515</v>
      </c>
      <c r="G69" s="18">
        <v>207059</v>
      </c>
      <c r="H69" s="18">
        <v>1932574</v>
      </c>
      <c r="I69" s="18">
        <v>424819</v>
      </c>
      <c r="J69" s="18">
        <v>59257</v>
      </c>
      <c r="K69" s="18">
        <v>24959</v>
      </c>
      <c r="L69" s="18">
        <v>0</v>
      </c>
      <c r="M69" s="18">
        <v>2441609</v>
      </c>
      <c r="N69" s="18">
        <v>-1111480</v>
      </c>
      <c r="O69" s="18">
        <v>-1082651</v>
      </c>
      <c r="P69" s="19">
        <v>-0.45500000000000002</v>
      </c>
      <c r="Q69" s="19">
        <v>-0.443</v>
      </c>
      <c r="R69" s="20">
        <v>12</v>
      </c>
      <c r="S69" s="20">
        <v>80</v>
      </c>
      <c r="T69" s="21">
        <v>550</v>
      </c>
      <c r="U69" s="21">
        <v>15</v>
      </c>
      <c r="V69" s="22">
        <v>2.44</v>
      </c>
      <c r="W69" s="23">
        <v>0.36</v>
      </c>
      <c r="X69" s="24">
        <v>260.03999999999996</v>
      </c>
      <c r="Y69" s="25">
        <v>1.84</v>
      </c>
      <c r="Z69" s="26">
        <v>21</v>
      </c>
      <c r="AA69" s="27">
        <v>31</v>
      </c>
      <c r="AB69" s="27">
        <f t="shared" ref="AB69:AB92" si="9">(X69*100)/AA69</f>
        <v>838.83870967741927</v>
      </c>
      <c r="AC69" s="28">
        <v>0.59999999999999987</v>
      </c>
      <c r="AD69" s="29">
        <v>-180.03999999999996</v>
      </c>
      <c r="AE69" s="30">
        <v>-1082651</v>
      </c>
      <c r="AF69" s="30">
        <v>-1111480</v>
      </c>
      <c r="AG69" s="31">
        <f t="shared" ref="AG69:AG92" si="10">(U69-AA69)</f>
        <v>-16</v>
      </c>
      <c r="AH69" s="32">
        <v>16986.974999999999</v>
      </c>
      <c r="AI69" s="32">
        <v>16626.612499999999</v>
      </c>
      <c r="AJ69" s="32">
        <v>2470.8327272727274</v>
      </c>
      <c r="AK69" s="32">
        <v>2418.4163636363637</v>
      </c>
      <c r="AL69" s="33">
        <f t="shared" si="7"/>
        <v>9389.3593293339491</v>
      </c>
      <c r="AM69" s="34">
        <f t="shared" si="8"/>
        <v>7597.6156706660495</v>
      </c>
    </row>
    <row r="70" spans="1:39">
      <c r="A70" s="16" t="s">
        <v>96</v>
      </c>
      <c r="B70" s="17">
        <v>14092547</v>
      </c>
      <c r="C70" s="17">
        <v>1691106</v>
      </c>
      <c r="D70" s="18">
        <v>18592522</v>
      </c>
      <c r="E70" s="18">
        <v>18742630</v>
      </c>
      <c r="F70" s="18">
        <v>12180495</v>
      </c>
      <c r="G70" s="18">
        <v>1461658</v>
      </c>
      <c r="H70" s="18">
        <v>13642153</v>
      </c>
      <c r="I70" s="18">
        <v>1624288</v>
      </c>
      <c r="J70" s="18">
        <v>342770</v>
      </c>
      <c r="K70" s="18">
        <v>390321</v>
      </c>
      <c r="L70" s="18">
        <v>580886</v>
      </c>
      <c r="M70" s="18">
        <v>16580418</v>
      </c>
      <c r="N70" s="18">
        <v>2012104</v>
      </c>
      <c r="O70" s="18">
        <v>2162212</v>
      </c>
      <c r="P70" s="19">
        <v>0.121</v>
      </c>
      <c r="Q70" s="19">
        <v>0.13</v>
      </c>
      <c r="R70" s="20">
        <v>14</v>
      </c>
      <c r="S70" s="35">
        <v>532</v>
      </c>
      <c r="T70" s="21">
        <v>628</v>
      </c>
      <c r="U70" s="21">
        <v>85</v>
      </c>
      <c r="V70" s="22">
        <v>3.35</v>
      </c>
      <c r="W70" s="23">
        <v>2.84</v>
      </c>
      <c r="X70" s="24">
        <v>490.36</v>
      </c>
      <c r="Y70" s="25">
        <v>2.96</v>
      </c>
      <c r="Z70" s="26">
        <v>14</v>
      </c>
      <c r="AA70" s="27">
        <v>100</v>
      </c>
      <c r="AB70" s="27">
        <f t="shared" si="9"/>
        <v>490.36</v>
      </c>
      <c r="AC70" s="28">
        <v>0.39000000000000012</v>
      </c>
      <c r="AD70" s="29">
        <v>41.639999999999986</v>
      </c>
      <c r="AE70" s="30">
        <v>2162212</v>
      </c>
      <c r="AF70" s="30">
        <v>2012104</v>
      </c>
      <c r="AG70" s="31">
        <f t="shared" si="10"/>
        <v>-15</v>
      </c>
      <c r="AH70" s="32">
        <v>35230.507518796992</v>
      </c>
      <c r="AI70" s="32">
        <v>34948.349624060153</v>
      </c>
      <c r="AJ70" s="32">
        <v>29844.952229299364</v>
      </c>
      <c r="AK70" s="32">
        <v>29605.926751592357</v>
      </c>
      <c r="AL70" s="33">
        <f t="shared" si="7"/>
        <v>33812.745737825273</v>
      </c>
      <c r="AM70" s="34">
        <f t="shared" si="8"/>
        <v>1417.7617809717194</v>
      </c>
    </row>
    <row r="71" spans="1:39">
      <c r="A71" s="16" t="s">
        <v>97</v>
      </c>
      <c r="B71" s="17">
        <v>9738007</v>
      </c>
      <c r="C71" s="17">
        <v>1168560</v>
      </c>
      <c r="D71" s="18">
        <v>18269964</v>
      </c>
      <c r="E71" s="18">
        <v>18484031</v>
      </c>
      <c r="F71" s="18">
        <v>9159267</v>
      </c>
      <c r="G71" s="18">
        <v>1099112</v>
      </c>
      <c r="H71" s="18">
        <v>10258379</v>
      </c>
      <c r="I71" s="18">
        <v>885413</v>
      </c>
      <c r="J71" s="18">
        <v>6424657</v>
      </c>
      <c r="K71" s="18">
        <v>352925</v>
      </c>
      <c r="L71" s="18">
        <v>0</v>
      </c>
      <c r="M71" s="18">
        <v>17921374</v>
      </c>
      <c r="N71" s="18">
        <v>348590</v>
      </c>
      <c r="O71" s="18">
        <v>562657</v>
      </c>
      <c r="P71" s="19">
        <v>1.9E-2</v>
      </c>
      <c r="Q71" s="19">
        <v>3.1E-2</v>
      </c>
      <c r="R71" s="20">
        <v>2</v>
      </c>
      <c r="S71" s="35">
        <v>314</v>
      </c>
      <c r="T71" s="21">
        <v>379</v>
      </c>
      <c r="U71" s="21">
        <v>83</v>
      </c>
      <c r="V71" s="22">
        <v>3.2</v>
      </c>
      <c r="W71" s="23">
        <v>2.65</v>
      </c>
      <c r="X71" s="24">
        <v>209.82000000000002</v>
      </c>
      <c r="Y71" s="25">
        <v>2.97</v>
      </c>
      <c r="Z71" s="26">
        <v>3</v>
      </c>
      <c r="AA71" s="27">
        <v>100</v>
      </c>
      <c r="AB71" s="27">
        <f t="shared" si="9"/>
        <v>209.82000000000005</v>
      </c>
      <c r="AC71" s="28">
        <v>0.22999999999999998</v>
      </c>
      <c r="AD71" s="29">
        <v>104.17999999999998</v>
      </c>
      <c r="AE71" s="30">
        <v>562657</v>
      </c>
      <c r="AF71" s="30">
        <v>348590</v>
      </c>
      <c r="AG71" s="31">
        <f t="shared" si="10"/>
        <v>-17</v>
      </c>
      <c r="AH71" s="32">
        <v>58866.340764331209</v>
      </c>
      <c r="AI71" s="32">
        <v>58184.598726114651</v>
      </c>
      <c r="AJ71" s="32">
        <v>48770.530343007915</v>
      </c>
      <c r="AK71" s="32">
        <v>48205.709762532984</v>
      </c>
      <c r="AL71" s="33">
        <f t="shared" si="7"/>
        <v>85413.08740825468</v>
      </c>
      <c r="AM71" s="34">
        <f t="shared" si="8"/>
        <v>-26546.74664392347</v>
      </c>
    </row>
    <row r="72" spans="1:39">
      <c r="A72" s="16" t="s">
        <v>98</v>
      </c>
      <c r="B72" s="17">
        <v>1142933</v>
      </c>
      <c r="C72" s="17">
        <v>137151</v>
      </c>
      <c r="D72" s="18">
        <v>1819936</v>
      </c>
      <c r="E72" s="18">
        <v>1857010</v>
      </c>
      <c r="F72" s="18">
        <v>1168742</v>
      </c>
      <c r="G72" s="18">
        <v>140249</v>
      </c>
      <c r="H72" s="18">
        <v>1308991</v>
      </c>
      <c r="I72" s="18">
        <v>445276</v>
      </c>
      <c r="J72" s="18">
        <v>81643</v>
      </c>
      <c r="K72" s="18">
        <v>119701</v>
      </c>
      <c r="L72" s="18">
        <v>0</v>
      </c>
      <c r="M72" s="18">
        <v>1955611</v>
      </c>
      <c r="N72" s="18">
        <v>-135675</v>
      </c>
      <c r="O72" s="18">
        <v>-98601</v>
      </c>
      <c r="P72" s="19">
        <v>-6.9000000000000006E-2</v>
      </c>
      <c r="Q72" s="19">
        <v>-0.05</v>
      </c>
      <c r="R72" s="20">
        <v>7</v>
      </c>
      <c r="S72" s="20">
        <v>102</v>
      </c>
      <c r="T72" s="21">
        <v>250</v>
      </c>
      <c r="U72" s="21">
        <v>41</v>
      </c>
      <c r="V72" s="22">
        <v>2.52</v>
      </c>
      <c r="W72" s="23">
        <v>1.02</v>
      </c>
      <c r="X72" s="24">
        <v>87.05</v>
      </c>
      <c r="Y72" s="25">
        <v>2.2400000000000002</v>
      </c>
      <c r="Z72" s="26">
        <v>9</v>
      </c>
      <c r="AA72" s="27">
        <v>15</v>
      </c>
      <c r="AB72" s="27">
        <f t="shared" si="9"/>
        <v>580.33333333333337</v>
      </c>
      <c r="AC72" s="28">
        <v>0.2799999999999998</v>
      </c>
      <c r="AD72" s="29">
        <v>14.950000000000003</v>
      </c>
      <c r="AE72" s="30">
        <v>-98601</v>
      </c>
      <c r="AF72" s="30">
        <v>-135675</v>
      </c>
      <c r="AG72" s="31">
        <f t="shared" si="10"/>
        <v>26</v>
      </c>
      <c r="AH72" s="32">
        <v>18205.980392156864</v>
      </c>
      <c r="AI72" s="32">
        <v>17842.50980392157</v>
      </c>
      <c r="AJ72" s="32">
        <v>7428.04</v>
      </c>
      <c r="AK72" s="32">
        <v>7279.7439999999997</v>
      </c>
      <c r="AL72" s="33">
        <f t="shared" si="7"/>
        <v>22465.376220562895</v>
      </c>
      <c r="AM72" s="34">
        <f t="shared" si="8"/>
        <v>-4259.3958284060318</v>
      </c>
    </row>
    <row r="73" spans="1:39">
      <c r="A73" s="16" t="s">
        <v>99</v>
      </c>
      <c r="B73" s="17">
        <v>13909387</v>
      </c>
      <c r="C73" s="17">
        <v>0</v>
      </c>
      <c r="D73" s="18">
        <v>17929680</v>
      </c>
      <c r="E73" s="18">
        <v>18676225</v>
      </c>
      <c r="F73" s="18">
        <v>16463358</v>
      </c>
      <c r="G73" s="18">
        <v>0</v>
      </c>
      <c r="H73" s="18">
        <v>16463358</v>
      </c>
      <c r="I73" s="18">
        <v>3260987</v>
      </c>
      <c r="J73" s="18">
        <v>197641</v>
      </c>
      <c r="K73" s="18">
        <v>952264</v>
      </c>
      <c r="L73" s="18">
        <v>0</v>
      </c>
      <c r="M73" s="18">
        <v>20874250</v>
      </c>
      <c r="N73" s="18">
        <v>-2944570</v>
      </c>
      <c r="O73" s="18">
        <v>-2198025</v>
      </c>
      <c r="P73" s="19">
        <v>-0.14099999999999999</v>
      </c>
      <c r="Q73" s="19">
        <v>-0.105</v>
      </c>
      <c r="R73" s="20">
        <v>18</v>
      </c>
      <c r="S73" s="20">
        <v>646</v>
      </c>
      <c r="T73" s="21">
        <v>730</v>
      </c>
      <c r="U73" s="21">
        <v>88</v>
      </c>
      <c r="V73" s="22">
        <v>2.95</v>
      </c>
      <c r="W73" s="23">
        <v>2.61</v>
      </c>
      <c r="X73" s="24">
        <v>662.81999999999994</v>
      </c>
      <c r="Y73" s="25">
        <v>2.62</v>
      </c>
      <c r="Z73" s="26">
        <v>21</v>
      </c>
      <c r="AA73" s="27">
        <v>88</v>
      </c>
      <c r="AB73" s="27">
        <f t="shared" si="9"/>
        <v>753.2045454545455</v>
      </c>
      <c r="AC73" s="28">
        <v>0.33000000000000007</v>
      </c>
      <c r="AD73" s="29">
        <v>-16.819999999999936</v>
      </c>
      <c r="AE73" s="30">
        <v>-2198025</v>
      </c>
      <c r="AF73" s="30">
        <v>-2944570</v>
      </c>
      <c r="AG73" s="31">
        <f t="shared" si="10"/>
        <v>0</v>
      </c>
      <c r="AH73" s="32">
        <v>28910.565015479875</v>
      </c>
      <c r="AI73" s="32">
        <v>27754.922600619197</v>
      </c>
      <c r="AJ73" s="32">
        <v>25583.869863013697</v>
      </c>
      <c r="AK73" s="32">
        <v>24561.205479452055</v>
      </c>
      <c r="AL73" s="33">
        <f t="shared" si="7"/>
        <v>31493.090130050394</v>
      </c>
      <c r="AM73" s="34">
        <f t="shared" si="8"/>
        <v>-2582.5251145705188</v>
      </c>
    </row>
    <row r="74" spans="1:39">
      <c r="A74" s="16" t="s">
        <v>100</v>
      </c>
      <c r="B74" s="17">
        <v>42632461</v>
      </c>
      <c r="C74" s="17">
        <v>0</v>
      </c>
      <c r="D74" s="18">
        <v>68800260</v>
      </c>
      <c r="E74" s="18">
        <v>72449739</v>
      </c>
      <c r="F74" s="18">
        <v>56293690</v>
      </c>
      <c r="G74" s="18">
        <v>0</v>
      </c>
      <c r="H74" s="18">
        <v>56293690</v>
      </c>
      <c r="I74" s="18">
        <v>11526289</v>
      </c>
      <c r="J74" s="18">
        <v>10564462</v>
      </c>
      <c r="K74" s="18">
        <v>3411348</v>
      </c>
      <c r="L74" s="18">
        <v>1226314</v>
      </c>
      <c r="M74" s="18">
        <v>83022103</v>
      </c>
      <c r="N74" s="18">
        <v>-14221843</v>
      </c>
      <c r="O74" s="18">
        <v>-10572364</v>
      </c>
      <c r="P74" s="19">
        <v>-0.17100000000000001</v>
      </c>
      <c r="Q74" s="19">
        <v>-0.127</v>
      </c>
      <c r="R74" s="20">
        <v>35</v>
      </c>
      <c r="S74" s="35">
        <v>1561</v>
      </c>
      <c r="T74" s="21">
        <v>2002</v>
      </c>
      <c r="U74" s="21">
        <v>78</v>
      </c>
      <c r="V74" s="22">
        <v>3.16</v>
      </c>
      <c r="W74" s="23">
        <v>2.46</v>
      </c>
      <c r="X74" s="24">
        <v>1824.3399999999997</v>
      </c>
      <c r="Y74" s="25">
        <v>2.82</v>
      </c>
      <c r="Z74" s="26">
        <v>53</v>
      </c>
      <c r="AA74" s="27">
        <v>93</v>
      </c>
      <c r="AB74" s="27">
        <f t="shared" si="9"/>
        <v>1961.6559139784943</v>
      </c>
      <c r="AC74" s="28">
        <v>0.3400000000000003</v>
      </c>
      <c r="AD74" s="29">
        <v>-263.33999999999969</v>
      </c>
      <c r="AE74" s="30">
        <v>-10572364</v>
      </c>
      <c r="AF74" s="30">
        <v>-14221843</v>
      </c>
      <c r="AG74" s="31">
        <f t="shared" si="10"/>
        <v>-15</v>
      </c>
      <c r="AH74" s="32">
        <v>46412.38885329917</v>
      </c>
      <c r="AI74" s="32">
        <v>44074.477898782832</v>
      </c>
      <c r="AJ74" s="32">
        <v>36188.680819180816</v>
      </c>
      <c r="AK74" s="32">
        <v>34365.764235764233</v>
      </c>
      <c r="AL74" s="33">
        <f t="shared" si="7"/>
        <v>45508.020982930822</v>
      </c>
      <c r="AM74" s="34">
        <f t="shared" si="8"/>
        <v>904.36787036834721</v>
      </c>
    </row>
    <row r="75" spans="1:39">
      <c r="A75" s="16" t="s">
        <v>101</v>
      </c>
      <c r="B75" s="17">
        <v>4643097</v>
      </c>
      <c r="C75" s="17">
        <v>0</v>
      </c>
      <c r="D75" s="18">
        <v>5934971</v>
      </c>
      <c r="E75" s="18">
        <v>6052741</v>
      </c>
      <c r="F75" s="18">
        <v>3839575</v>
      </c>
      <c r="G75" s="18">
        <v>0</v>
      </c>
      <c r="H75" s="18">
        <v>3839575</v>
      </c>
      <c r="I75" s="18">
        <v>1191958</v>
      </c>
      <c r="J75" s="18">
        <v>74542</v>
      </c>
      <c r="K75" s="18">
        <v>80385</v>
      </c>
      <c r="L75" s="18">
        <v>0</v>
      </c>
      <c r="M75" s="18">
        <v>5186460</v>
      </c>
      <c r="N75" s="18">
        <v>748511</v>
      </c>
      <c r="O75" s="18">
        <v>866281</v>
      </c>
      <c r="P75" s="19">
        <v>0.14399999999999999</v>
      </c>
      <c r="Q75" s="19">
        <v>0.16700000000000001</v>
      </c>
      <c r="R75" s="20">
        <v>13</v>
      </c>
      <c r="S75" s="20">
        <v>313</v>
      </c>
      <c r="T75" s="21">
        <v>1314</v>
      </c>
      <c r="U75" s="21">
        <v>24</v>
      </c>
      <c r="V75" s="22">
        <v>2.74</v>
      </c>
      <c r="W75" s="23">
        <v>0.65</v>
      </c>
      <c r="X75" s="24">
        <v>355.06</v>
      </c>
      <c r="Y75" s="25">
        <v>2.16</v>
      </c>
      <c r="Z75" s="26">
        <v>17</v>
      </c>
      <c r="AA75" s="27">
        <v>27</v>
      </c>
      <c r="AB75" s="27">
        <f t="shared" si="9"/>
        <v>1315.037037037037</v>
      </c>
      <c r="AC75" s="28">
        <v>0.58000000000000007</v>
      </c>
      <c r="AD75" s="29">
        <v>-42.06</v>
      </c>
      <c r="AE75" s="30">
        <v>866281</v>
      </c>
      <c r="AF75" s="30">
        <v>748511</v>
      </c>
      <c r="AG75" s="31">
        <f t="shared" si="10"/>
        <v>-3</v>
      </c>
      <c r="AH75" s="32">
        <v>19337.830670926516</v>
      </c>
      <c r="AI75" s="32">
        <v>18961.568690095846</v>
      </c>
      <c r="AJ75" s="32">
        <v>4606.3477929984783</v>
      </c>
      <c r="AK75" s="32">
        <v>4516.7207001522074</v>
      </c>
      <c r="AL75" s="33">
        <f t="shared" si="7"/>
        <v>14607.277643215231</v>
      </c>
      <c r="AM75" s="34">
        <f t="shared" si="8"/>
        <v>4730.5530277112848</v>
      </c>
    </row>
    <row r="76" spans="1:39">
      <c r="A76" s="16" t="s">
        <v>102</v>
      </c>
      <c r="B76" s="17">
        <v>3377414</v>
      </c>
      <c r="C76" s="17">
        <v>270191</v>
      </c>
      <c r="D76" s="18">
        <v>4427531</v>
      </c>
      <c r="E76" s="18">
        <v>4496302</v>
      </c>
      <c r="F76" s="18">
        <v>2036458</v>
      </c>
      <c r="G76" s="18">
        <v>162917</v>
      </c>
      <c r="H76" s="18">
        <v>2199375</v>
      </c>
      <c r="I76" s="18">
        <v>385337</v>
      </c>
      <c r="J76" s="18">
        <v>32888</v>
      </c>
      <c r="K76" s="18">
        <v>5175</v>
      </c>
      <c r="L76" s="18">
        <v>0</v>
      </c>
      <c r="M76" s="18">
        <v>2622775</v>
      </c>
      <c r="N76" s="18">
        <v>1804756</v>
      </c>
      <c r="O76" s="18">
        <v>1873527</v>
      </c>
      <c r="P76" s="19">
        <v>0.68799999999999994</v>
      </c>
      <c r="Q76" s="19">
        <v>0.71399999999999997</v>
      </c>
      <c r="R76" s="20">
        <v>10</v>
      </c>
      <c r="S76" s="20">
        <v>272</v>
      </c>
      <c r="T76" s="21">
        <v>771</v>
      </c>
      <c r="U76" s="21">
        <v>35</v>
      </c>
      <c r="V76" s="22">
        <v>2.58</v>
      </c>
      <c r="W76" s="23">
        <v>0.91</v>
      </c>
      <c r="X76" s="24">
        <v>190.84</v>
      </c>
      <c r="Y76" s="25">
        <v>2.1800000000000002</v>
      </c>
      <c r="Z76" s="26">
        <v>14</v>
      </c>
      <c r="AA76" s="27">
        <v>31</v>
      </c>
      <c r="AB76" s="27">
        <f t="shared" si="9"/>
        <v>615.61290322580646</v>
      </c>
      <c r="AC76" s="28">
        <v>0.39999999999999991</v>
      </c>
      <c r="AD76" s="29">
        <v>81.16</v>
      </c>
      <c r="AE76" s="30">
        <v>1873527</v>
      </c>
      <c r="AF76" s="30">
        <v>1804756</v>
      </c>
      <c r="AG76" s="31">
        <f t="shared" si="10"/>
        <v>4</v>
      </c>
      <c r="AH76" s="32">
        <v>16530.522058823528</v>
      </c>
      <c r="AI76" s="32">
        <v>16277.6875</v>
      </c>
      <c r="AJ76" s="32">
        <v>5831.7795071335931</v>
      </c>
      <c r="AK76" s="32">
        <v>5742.5823605706873</v>
      </c>
      <c r="AL76" s="33">
        <f t="shared" si="7"/>
        <v>13743.319010689582</v>
      </c>
      <c r="AM76" s="34">
        <f t="shared" si="8"/>
        <v>2787.2030481339461</v>
      </c>
    </row>
    <row r="77" spans="1:39">
      <c r="A77" s="16" t="s">
        <v>103</v>
      </c>
      <c r="B77" s="17">
        <v>22328891</v>
      </c>
      <c r="C77" s="17">
        <v>0</v>
      </c>
      <c r="D77" s="18">
        <v>33785792</v>
      </c>
      <c r="E77" s="18">
        <v>35927024</v>
      </c>
      <c r="F77" s="18">
        <v>23337854</v>
      </c>
      <c r="G77" s="18">
        <v>0</v>
      </c>
      <c r="H77" s="18">
        <v>23337854</v>
      </c>
      <c r="I77" s="18">
        <v>5505235</v>
      </c>
      <c r="J77" s="18">
        <v>4963607</v>
      </c>
      <c r="K77" s="18">
        <v>1085153</v>
      </c>
      <c r="L77" s="18">
        <v>0</v>
      </c>
      <c r="M77" s="18">
        <v>34891849</v>
      </c>
      <c r="N77" s="18">
        <v>-1106057</v>
      </c>
      <c r="O77" s="18">
        <v>1035175</v>
      </c>
      <c r="P77" s="19">
        <v>-3.2000000000000001E-2</v>
      </c>
      <c r="Q77" s="19">
        <v>0.03</v>
      </c>
      <c r="R77" s="20">
        <v>28</v>
      </c>
      <c r="S77" s="35">
        <v>888</v>
      </c>
      <c r="T77" s="21">
        <v>1115</v>
      </c>
      <c r="U77" s="21">
        <v>80</v>
      </c>
      <c r="V77" s="22">
        <v>3.09</v>
      </c>
      <c r="W77" s="23">
        <v>2.46</v>
      </c>
      <c r="X77" s="24">
        <v>932.36999999999989</v>
      </c>
      <c r="Y77" s="25">
        <v>2.63</v>
      </c>
      <c r="Z77" s="26">
        <v>38</v>
      </c>
      <c r="AA77" s="27">
        <v>80</v>
      </c>
      <c r="AB77" s="27">
        <f t="shared" si="9"/>
        <v>1165.4624999999999</v>
      </c>
      <c r="AC77" s="28">
        <v>0.45999999999999996</v>
      </c>
      <c r="AD77" s="29">
        <v>-44.369999999999891</v>
      </c>
      <c r="AE77" s="30">
        <v>1035175</v>
      </c>
      <c r="AF77" s="30">
        <v>-1106057</v>
      </c>
      <c r="AG77" s="31">
        <f t="shared" si="10"/>
        <v>0</v>
      </c>
      <c r="AH77" s="32">
        <v>40458.360360360362</v>
      </c>
      <c r="AI77" s="32">
        <v>38047.063063063062</v>
      </c>
      <c r="AJ77" s="32">
        <v>32221.546188340806</v>
      </c>
      <c r="AK77" s="32">
        <v>30301.158744394619</v>
      </c>
      <c r="AL77" s="33">
        <f t="shared" si="7"/>
        <v>37422.749552216403</v>
      </c>
      <c r="AM77" s="34">
        <f t="shared" si="8"/>
        <v>3035.6108081439597</v>
      </c>
    </row>
    <row r="78" spans="1:39">
      <c r="A78" s="16" t="s">
        <v>104</v>
      </c>
      <c r="B78" s="17">
        <v>130932</v>
      </c>
      <c r="C78" s="17">
        <v>0</v>
      </c>
      <c r="D78" s="18">
        <v>133935</v>
      </c>
      <c r="E78" s="18">
        <v>134235</v>
      </c>
      <c r="F78" s="18">
        <v>13726</v>
      </c>
      <c r="G78" s="18">
        <v>0</v>
      </c>
      <c r="H78" s="18">
        <v>13726</v>
      </c>
      <c r="I78" s="18">
        <v>1637</v>
      </c>
      <c r="J78" s="18">
        <v>0</v>
      </c>
      <c r="K78" s="18">
        <v>0</v>
      </c>
      <c r="L78" s="18">
        <v>0</v>
      </c>
      <c r="M78" s="18">
        <v>15363</v>
      </c>
      <c r="N78" s="18">
        <v>118572</v>
      </c>
      <c r="O78" s="18">
        <v>118872</v>
      </c>
      <c r="P78" s="19">
        <v>7.718</v>
      </c>
      <c r="Q78" s="19">
        <v>7.7380000000000004</v>
      </c>
      <c r="R78" s="20">
        <v>6</v>
      </c>
      <c r="S78" s="20">
        <v>23</v>
      </c>
      <c r="T78" s="21">
        <v>117</v>
      </c>
      <c r="U78" s="21">
        <v>20</v>
      </c>
      <c r="V78" s="22">
        <v>2.13</v>
      </c>
      <c r="W78" s="23">
        <v>0.42</v>
      </c>
      <c r="X78" s="24">
        <v>7.8</v>
      </c>
      <c r="Y78" s="25">
        <v>1.52</v>
      </c>
      <c r="Z78" s="26">
        <v>3</v>
      </c>
      <c r="AA78" s="27">
        <v>8</v>
      </c>
      <c r="AB78" s="27">
        <f t="shared" si="9"/>
        <v>97.5</v>
      </c>
      <c r="AC78" s="28">
        <v>0.60999999999999988</v>
      </c>
      <c r="AD78" s="29">
        <v>15.2</v>
      </c>
      <c r="AE78" s="30">
        <v>118872</v>
      </c>
      <c r="AF78" s="30">
        <v>118572</v>
      </c>
      <c r="AG78" s="31">
        <f t="shared" si="10"/>
        <v>12</v>
      </c>
      <c r="AH78" s="32">
        <v>5836.304347826087</v>
      </c>
      <c r="AI78" s="32">
        <v>5823.260869565217</v>
      </c>
      <c r="AJ78" s="32">
        <v>1147.3076923076924</v>
      </c>
      <c r="AK78" s="32">
        <v>1144.7435897435898</v>
      </c>
      <c r="AL78" s="33">
        <f t="shared" si="7"/>
        <v>1969.6153846153848</v>
      </c>
      <c r="AM78" s="34">
        <f t="shared" si="8"/>
        <v>3866.6889632107022</v>
      </c>
    </row>
    <row r="79" spans="1:39">
      <c r="A79" s="16" t="s">
        <v>105</v>
      </c>
      <c r="B79" s="17">
        <v>529075</v>
      </c>
      <c r="C79" s="17">
        <v>0</v>
      </c>
      <c r="D79" s="18">
        <v>676516</v>
      </c>
      <c r="E79" s="18">
        <v>686971</v>
      </c>
      <c r="F79" s="18">
        <v>395060</v>
      </c>
      <c r="G79" s="18">
        <v>0</v>
      </c>
      <c r="H79" s="18">
        <v>395060</v>
      </c>
      <c r="I79" s="18">
        <v>147780</v>
      </c>
      <c r="J79" s="18">
        <v>37624</v>
      </c>
      <c r="K79" s="18">
        <v>19115</v>
      </c>
      <c r="L79" s="18">
        <v>0</v>
      </c>
      <c r="M79" s="18">
        <v>599579</v>
      </c>
      <c r="N79" s="18">
        <v>76937</v>
      </c>
      <c r="O79" s="18">
        <v>87392</v>
      </c>
      <c r="P79" s="19">
        <v>0.128</v>
      </c>
      <c r="Q79" s="19">
        <v>0.14599999999999999</v>
      </c>
      <c r="R79" s="20">
        <v>9</v>
      </c>
      <c r="S79" s="20">
        <v>94</v>
      </c>
      <c r="T79" s="21">
        <v>374</v>
      </c>
      <c r="U79" s="21">
        <v>25</v>
      </c>
      <c r="V79" s="22">
        <v>2.09</v>
      </c>
      <c r="W79" s="23">
        <v>0.53</v>
      </c>
      <c r="X79" s="24">
        <v>83.5</v>
      </c>
      <c r="Y79" s="25">
        <v>1.69</v>
      </c>
      <c r="Z79" s="26">
        <v>9</v>
      </c>
      <c r="AA79" s="27">
        <v>20</v>
      </c>
      <c r="AB79" s="27">
        <f t="shared" si="9"/>
        <v>417.5</v>
      </c>
      <c r="AC79" s="28">
        <v>0.39999999999999991</v>
      </c>
      <c r="AD79" s="29">
        <v>10.5</v>
      </c>
      <c r="AE79" s="30">
        <v>87392</v>
      </c>
      <c r="AF79" s="30">
        <v>76937</v>
      </c>
      <c r="AG79" s="31">
        <f t="shared" si="10"/>
        <v>5</v>
      </c>
      <c r="AH79" s="32">
        <v>7308.2021276595742</v>
      </c>
      <c r="AI79" s="32">
        <v>7196.9787234042551</v>
      </c>
      <c r="AJ79" s="32">
        <v>1836.8208556149732</v>
      </c>
      <c r="AK79" s="32">
        <v>1808.8663101604277</v>
      </c>
      <c r="AL79" s="33">
        <f t="shared" si="7"/>
        <v>7180.5868263473058</v>
      </c>
      <c r="AM79" s="34">
        <f t="shared" si="8"/>
        <v>127.61530131226846</v>
      </c>
    </row>
    <row r="80" spans="1:39">
      <c r="A80" s="16" t="s">
        <v>106</v>
      </c>
      <c r="B80" s="17">
        <v>5137483</v>
      </c>
      <c r="C80" s="17">
        <v>0</v>
      </c>
      <c r="D80" s="18">
        <v>6458915</v>
      </c>
      <c r="E80" s="18">
        <v>6567653</v>
      </c>
      <c r="F80" s="18">
        <v>1891220</v>
      </c>
      <c r="G80" s="18">
        <v>0</v>
      </c>
      <c r="H80" s="18">
        <v>1891220</v>
      </c>
      <c r="I80" s="18">
        <v>1055182</v>
      </c>
      <c r="J80" s="18">
        <v>45854</v>
      </c>
      <c r="K80" s="18">
        <v>151254</v>
      </c>
      <c r="L80" s="18">
        <v>0</v>
      </c>
      <c r="M80" s="18">
        <v>3143510</v>
      </c>
      <c r="N80" s="18">
        <v>3315405</v>
      </c>
      <c r="O80" s="18">
        <v>3424143</v>
      </c>
      <c r="P80" s="19">
        <v>1.0549999999999999</v>
      </c>
      <c r="Q80" s="19">
        <v>1.089</v>
      </c>
      <c r="R80" s="20">
        <v>16</v>
      </c>
      <c r="S80" s="20">
        <v>343</v>
      </c>
      <c r="T80" s="21">
        <v>1185</v>
      </c>
      <c r="U80" s="21">
        <v>29</v>
      </c>
      <c r="V80" s="22">
        <v>2.71</v>
      </c>
      <c r="W80" s="23">
        <v>0.78</v>
      </c>
      <c r="X80" s="24">
        <v>161.60999999999999</v>
      </c>
      <c r="Y80" s="25">
        <v>2.15</v>
      </c>
      <c r="Z80" s="26">
        <v>12</v>
      </c>
      <c r="AA80" s="27">
        <v>19</v>
      </c>
      <c r="AB80" s="27">
        <f t="shared" si="9"/>
        <v>850.57894736842093</v>
      </c>
      <c r="AC80" s="28">
        <v>0.56000000000000005</v>
      </c>
      <c r="AD80" s="29">
        <v>181.39000000000001</v>
      </c>
      <c r="AE80" s="30">
        <v>3424143</v>
      </c>
      <c r="AF80" s="30">
        <v>3315405</v>
      </c>
      <c r="AG80" s="31">
        <f t="shared" si="10"/>
        <v>10</v>
      </c>
      <c r="AH80" s="32">
        <v>19147.676384839651</v>
      </c>
      <c r="AI80" s="32">
        <v>18830.655976676386</v>
      </c>
      <c r="AJ80" s="32">
        <v>5542.3232067510553</v>
      </c>
      <c r="AK80" s="32">
        <v>5450.5611814345993</v>
      </c>
      <c r="AL80" s="33">
        <f t="shared" si="7"/>
        <v>19451.209702369906</v>
      </c>
      <c r="AM80" s="34">
        <f t="shared" si="8"/>
        <v>-303.53331753025486</v>
      </c>
    </row>
    <row r="81" spans="1:39">
      <c r="A81" s="16" t="s">
        <v>107</v>
      </c>
      <c r="B81" s="17">
        <v>113928</v>
      </c>
      <c r="C81" s="17">
        <v>0</v>
      </c>
      <c r="D81" s="18">
        <v>121942</v>
      </c>
      <c r="E81" s="18">
        <v>122743</v>
      </c>
      <c r="F81" s="18">
        <v>84890</v>
      </c>
      <c r="G81" s="18">
        <v>0</v>
      </c>
      <c r="H81" s="18">
        <v>84890</v>
      </c>
      <c r="I81" s="18">
        <v>19063</v>
      </c>
      <c r="J81" s="18">
        <v>0</v>
      </c>
      <c r="K81" s="18">
        <v>0</v>
      </c>
      <c r="L81" s="18">
        <v>0</v>
      </c>
      <c r="M81" s="18">
        <v>103953</v>
      </c>
      <c r="N81" s="18">
        <v>17989</v>
      </c>
      <c r="O81" s="18">
        <v>18790</v>
      </c>
      <c r="P81" s="19">
        <v>0.17299999999999999</v>
      </c>
      <c r="Q81" s="19">
        <v>0.18099999999999999</v>
      </c>
      <c r="R81" s="20">
        <v>1</v>
      </c>
      <c r="S81" s="20">
        <v>7</v>
      </c>
      <c r="T81" s="21">
        <v>41</v>
      </c>
      <c r="U81" s="21">
        <v>18</v>
      </c>
      <c r="V81" s="22">
        <v>2.69</v>
      </c>
      <c r="W81" s="23">
        <v>0.49</v>
      </c>
      <c r="X81" s="24">
        <v>8.6999999999999993</v>
      </c>
      <c r="Y81" s="25">
        <v>2.25</v>
      </c>
      <c r="Z81" s="26">
        <v>1</v>
      </c>
      <c r="AA81" s="27">
        <v>28</v>
      </c>
      <c r="AB81" s="27">
        <f t="shared" si="9"/>
        <v>31.071428571428566</v>
      </c>
      <c r="AC81" s="28">
        <v>0.43999999999999995</v>
      </c>
      <c r="AD81" s="29">
        <v>-1.6999999999999993</v>
      </c>
      <c r="AE81" s="30">
        <v>18790</v>
      </c>
      <c r="AF81" s="30">
        <v>17989</v>
      </c>
      <c r="AG81" s="31">
        <f t="shared" si="10"/>
        <v>-10</v>
      </c>
      <c r="AH81" s="32">
        <v>17534.714285714286</v>
      </c>
      <c r="AI81" s="32">
        <v>17420.285714285714</v>
      </c>
      <c r="AJ81" s="32">
        <v>2993.731707317073</v>
      </c>
      <c r="AK81" s="32">
        <v>2974.1951219512193</v>
      </c>
      <c r="AL81" s="33">
        <f t="shared" si="7"/>
        <v>11948.620689655174</v>
      </c>
      <c r="AM81" s="34">
        <f t="shared" si="8"/>
        <v>5586.0935960591123</v>
      </c>
    </row>
    <row r="82" spans="1:39">
      <c r="A82" s="16" t="s">
        <v>108</v>
      </c>
      <c r="B82" s="17">
        <v>35122647</v>
      </c>
      <c r="C82" s="17">
        <v>0</v>
      </c>
      <c r="D82" s="18">
        <v>48908422</v>
      </c>
      <c r="E82" s="18">
        <v>49845143</v>
      </c>
      <c r="F82" s="18">
        <v>35712394</v>
      </c>
      <c r="G82" s="18">
        <v>0</v>
      </c>
      <c r="H82" s="18">
        <v>35712394</v>
      </c>
      <c r="I82" s="18">
        <v>8604873</v>
      </c>
      <c r="J82" s="18">
        <v>2139958</v>
      </c>
      <c r="K82" s="18">
        <v>2611428</v>
      </c>
      <c r="L82" s="18">
        <v>0</v>
      </c>
      <c r="M82" s="18">
        <v>49068653</v>
      </c>
      <c r="N82" s="18">
        <v>-160231</v>
      </c>
      <c r="O82" s="18">
        <v>776490</v>
      </c>
      <c r="P82" s="19">
        <v>-3.0000000000000001E-3</v>
      </c>
      <c r="Q82" s="19">
        <v>1.6E-2</v>
      </c>
      <c r="R82" s="20">
        <v>32</v>
      </c>
      <c r="S82" s="20">
        <v>1404</v>
      </c>
      <c r="T82" s="21">
        <v>1778</v>
      </c>
      <c r="U82" s="21">
        <v>79</v>
      </c>
      <c r="V82" s="22">
        <v>3.09</v>
      </c>
      <c r="W82" s="23">
        <v>2.44</v>
      </c>
      <c r="X82" s="24">
        <v>1388.47</v>
      </c>
      <c r="Y82" s="25">
        <v>2.67</v>
      </c>
      <c r="Z82" s="26">
        <v>47</v>
      </c>
      <c r="AA82" s="27">
        <v>97</v>
      </c>
      <c r="AB82" s="27">
        <f t="shared" si="9"/>
        <v>1431.4123711340205</v>
      </c>
      <c r="AC82" s="28">
        <v>0.41999999999999993</v>
      </c>
      <c r="AD82" s="29">
        <v>15.529999999999973</v>
      </c>
      <c r="AE82" s="30">
        <v>776490</v>
      </c>
      <c r="AF82" s="30">
        <v>-160231</v>
      </c>
      <c r="AG82" s="31">
        <f t="shared" si="10"/>
        <v>-18</v>
      </c>
      <c r="AH82" s="32">
        <v>35502.238603988604</v>
      </c>
      <c r="AI82" s="32">
        <v>34835.058404558404</v>
      </c>
      <c r="AJ82" s="32">
        <v>28034.388638920136</v>
      </c>
      <c r="AK82" s="32">
        <v>27507.548931383579</v>
      </c>
      <c r="AL82" s="33">
        <f t="shared" si="7"/>
        <v>35340.088730761199</v>
      </c>
      <c r="AM82" s="34">
        <f t="shared" si="8"/>
        <v>162.1498732274049</v>
      </c>
    </row>
    <row r="83" spans="1:39">
      <c r="A83" s="16" t="s">
        <v>109</v>
      </c>
      <c r="B83" s="17">
        <v>3274680</v>
      </c>
      <c r="C83" s="17">
        <v>0</v>
      </c>
      <c r="D83" s="18">
        <v>4114988</v>
      </c>
      <c r="E83" s="18">
        <v>4171590</v>
      </c>
      <c r="F83" s="18">
        <v>2902909</v>
      </c>
      <c r="G83" s="18">
        <v>0</v>
      </c>
      <c r="H83" s="18">
        <v>2902909</v>
      </c>
      <c r="I83" s="18">
        <v>481644</v>
      </c>
      <c r="J83" s="18">
        <v>267480</v>
      </c>
      <c r="K83" s="18">
        <v>58932</v>
      </c>
      <c r="L83" s="18">
        <v>0</v>
      </c>
      <c r="M83" s="18">
        <v>3710965</v>
      </c>
      <c r="N83" s="18">
        <v>404023</v>
      </c>
      <c r="O83" s="18">
        <v>460625</v>
      </c>
      <c r="P83" s="19">
        <v>0.109</v>
      </c>
      <c r="Q83" s="19">
        <v>0.124</v>
      </c>
      <c r="R83" s="20">
        <v>16</v>
      </c>
      <c r="S83" s="20">
        <v>246</v>
      </c>
      <c r="T83" s="21">
        <v>1053</v>
      </c>
      <c r="U83" s="21">
        <v>23</v>
      </c>
      <c r="V83" s="22">
        <v>2.59</v>
      </c>
      <c r="W83" s="23">
        <v>0.6</v>
      </c>
      <c r="X83" s="24">
        <v>263.94</v>
      </c>
      <c r="Y83" s="25">
        <v>2.16</v>
      </c>
      <c r="Z83" s="26">
        <v>16</v>
      </c>
      <c r="AA83" s="27">
        <v>26</v>
      </c>
      <c r="AB83" s="27">
        <f t="shared" si="9"/>
        <v>1015.1538461538462</v>
      </c>
      <c r="AC83" s="28">
        <v>0.42999999999999972</v>
      </c>
      <c r="AD83" s="29">
        <v>-17.939999999999998</v>
      </c>
      <c r="AE83" s="30">
        <v>460625</v>
      </c>
      <c r="AF83" s="30">
        <v>404023</v>
      </c>
      <c r="AG83" s="31">
        <f t="shared" si="10"/>
        <v>-3</v>
      </c>
      <c r="AH83" s="32">
        <v>16957.682926829268</v>
      </c>
      <c r="AI83" s="32">
        <v>16727.593495934958</v>
      </c>
      <c r="AJ83" s="32">
        <v>3961.6239316239316</v>
      </c>
      <c r="AK83" s="32">
        <v>3907.8708452041787</v>
      </c>
      <c r="AL83" s="33">
        <f t="shared" si="7"/>
        <v>14059.881033568236</v>
      </c>
      <c r="AM83" s="34">
        <f t="shared" si="8"/>
        <v>2897.8018932610321</v>
      </c>
    </row>
    <row r="84" spans="1:39">
      <c r="A84" s="16" t="s">
        <v>110</v>
      </c>
      <c r="B84" s="17">
        <v>7351852</v>
      </c>
      <c r="C84" s="17">
        <v>0</v>
      </c>
      <c r="D84" s="18">
        <v>8810268</v>
      </c>
      <c r="E84" s="18">
        <v>8899206</v>
      </c>
      <c r="F84" s="18">
        <v>8030807</v>
      </c>
      <c r="G84" s="18">
        <v>0</v>
      </c>
      <c r="H84" s="18">
        <v>8030807</v>
      </c>
      <c r="I84" s="18">
        <v>1037561</v>
      </c>
      <c r="J84" s="18">
        <v>505684</v>
      </c>
      <c r="K84" s="18">
        <v>126462</v>
      </c>
      <c r="L84" s="18">
        <v>0</v>
      </c>
      <c r="M84" s="18">
        <v>9700514</v>
      </c>
      <c r="N84" s="18">
        <v>-890246</v>
      </c>
      <c r="O84" s="18">
        <v>-801308</v>
      </c>
      <c r="P84" s="19">
        <v>-9.1999999999999998E-2</v>
      </c>
      <c r="Q84" s="19">
        <v>-8.3000000000000004E-2</v>
      </c>
      <c r="R84" s="20">
        <v>18</v>
      </c>
      <c r="S84" s="20">
        <v>396</v>
      </c>
      <c r="T84" s="21">
        <v>973</v>
      </c>
      <c r="U84" s="21">
        <v>41</v>
      </c>
      <c r="V84" s="22">
        <v>2.91</v>
      </c>
      <c r="W84" s="23">
        <v>1.18</v>
      </c>
      <c r="X84" s="24">
        <v>438.57000000000005</v>
      </c>
      <c r="Y84" s="25">
        <v>2.52</v>
      </c>
      <c r="Z84" s="26">
        <v>21</v>
      </c>
      <c r="AA84" s="27">
        <v>44</v>
      </c>
      <c r="AB84" s="27">
        <f t="shared" si="9"/>
        <v>996.75000000000011</v>
      </c>
      <c r="AC84" s="28">
        <v>0.39000000000000012</v>
      </c>
      <c r="AD84" s="29">
        <v>-42.57000000000005</v>
      </c>
      <c r="AE84" s="30">
        <v>-801308</v>
      </c>
      <c r="AF84" s="30">
        <v>-890246</v>
      </c>
      <c r="AG84" s="31">
        <f t="shared" si="10"/>
        <v>-3</v>
      </c>
      <c r="AH84" s="32">
        <v>22472.742424242424</v>
      </c>
      <c r="AI84" s="32">
        <v>22248.151515151516</v>
      </c>
      <c r="AJ84" s="32">
        <v>9146.1521068859201</v>
      </c>
      <c r="AK84" s="32">
        <v>9054.7461459403912</v>
      </c>
      <c r="AL84" s="33">
        <f t="shared" si="7"/>
        <v>22118.507877875822</v>
      </c>
      <c r="AM84" s="34">
        <f t="shared" si="8"/>
        <v>354.23454636660244</v>
      </c>
    </row>
    <row r="85" spans="1:39">
      <c r="A85" s="16" t="s">
        <v>111</v>
      </c>
      <c r="B85" s="17">
        <v>3460493</v>
      </c>
      <c r="C85" s="17">
        <v>415260</v>
      </c>
      <c r="D85" s="18">
        <v>5778586</v>
      </c>
      <c r="E85" s="18">
        <v>5878958</v>
      </c>
      <c r="F85" s="18">
        <v>3904546</v>
      </c>
      <c r="G85" s="18">
        <v>468545</v>
      </c>
      <c r="H85" s="18">
        <v>4373091</v>
      </c>
      <c r="I85" s="18">
        <v>1049455</v>
      </c>
      <c r="J85" s="18">
        <v>225177</v>
      </c>
      <c r="K85" s="18">
        <v>6678</v>
      </c>
      <c r="L85" s="18">
        <v>645429</v>
      </c>
      <c r="M85" s="18">
        <v>6299830</v>
      </c>
      <c r="N85" s="18">
        <v>-521244</v>
      </c>
      <c r="O85" s="18">
        <v>-420872</v>
      </c>
      <c r="P85" s="19">
        <v>-8.3000000000000004E-2</v>
      </c>
      <c r="Q85" s="19">
        <v>-6.7000000000000004E-2</v>
      </c>
      <c r="R85" s="20">
        <v>11</v>
      </c>
      <c r="S85" s="20">
        <v>234</v>
      </c>
      <c r="T85" s="21">
        <v>310</v>
      </c>
      <c r="U85" s="21">
        <v>76</v>
      </c>
      <c r="V85" s="22">
        <v>2.82</v>
      </c>
      <c r="W85" s="23">
        <v>2.13</v>
      </c>
      <c r="X85" s="24">
        <v>239.85</v>
      </c>
      <c r="Y85" s="25">
        <v>2.6</v>
      </c>
      <c r="Z85" s="26">
        <v>12</v>
      </c>
      <c r="AA85" s="27">
        <v>65</v>
      </c>
      <c r="AB85" s="27">
        <f t="shared" si="9"/>
        <v>369</v>
      </c>
      <c r="AC85" s="28">
        <v>0.21999999999999975</v>
      </c>
      <c r="AD85" s="29">
        <v>-5.8499999999999943</v>
      </c>
      <c r="AE85" s="30">
        <v>-420872</v>
      </c>
      <c r="AF85" s="30">
        <v>-521244</v>
      </c>
      <c r="AG85" s="31">
        <f t="shared" si="10"/>
        <v>11</v>
      </c>
      <c r="AH85" s="32">
        <v>25123.752136752137</v>
      </c>
      <c r="AI85" s="32">
        <v>24694.811965811965</v>
      </c>
      <c r="AJ85" s="32">
        <v>18964.380645161291</v>
      </c>
      <c r="AK85" s="32">
        <v>18640.599999999999</v>
      </c>
      <c r="AL85" s="33">
        <f t="shared" si="7"/>
        <v>26265.707734000418</v>
      </c>
      <c r="AM85" s="34">
        <f t="shared" si="8"/>
        <v>-1141.9555972482813</v>
      </c>
    </row>
    <row r="86" spans="1:39">
      <c r="A86" s="16" t="s">
        <v>112</v>
      </c>
      <c r="B86" s="17">
        <v>78982660</v>
      </c>
      <c r="C86" s="17">
        <v>0</v>
      </c>
      <c r="D86" s="18">
        <v>139061600</v>
      </c>
      <c r="E86" s="18">
        <v>141158785</v>
      </c>
      <c r="F86" s="18">
        <v>77263188</v>
      </c>
      <c r="G86" s="18">
        <v>0</v>
      </c>
      <c r="H86" s="18">
        <v>77263188</v>
      </c>
      <c r="I86" s="18">
        <v>13924821</v>
      </c>
      <c r="J86" s="18">
        <v>34709119</v>
      </c>
      <c r="K86" s="18">
        <v>8901262</v>
      </c>
      <c r="L86" s="18">
        <v>1871743</v>
      </c>
      <c r="M86" s="18">
        <v>136670133</v>
      </c>
      <c r="N86" s="18">
        <v>2391467</v>
      </c>
      <c r="O86" s="18">
        <v>4488652</v>
      </c>
      <c r="P86" s="19">
        <v>1.7000000000000001E-2</v>
      </c>
      <c r="Q86" s="19">
        <v>3.3000000000000002E-2</v>
      </c>
      <c r="R86" s="20">
        <v>31</v>
      </c>
      <c r="S86" s="35">
        <v>2409</v>
      </c>
      <c r="T86" s="21">
        <v>2775</v>
      </c>
      <c r="U86" s="21">
        <v>87</v>
      </c>
      <c r="V86" s="22">
        <v>3.34</v>
      </c>
      <c r="W86" s="23">
        <v>2.9</v>
      </c>
      <c r="X86" s="24">
        <v>2245.829999999999</v>
      </c>
      <c r="Y86" s="25">
        <v>2.96</v>
      </c>
      <c r="Z86" s="26">
        <v>50</v>
      </c>
      <c r="AA86" s="27">
        <v>100</v>
      </c>
      <c r="AB86" s="27">
        <f t="shared" si="9"/>
        <v>2245.829999999999</v>
      </c>
      <c r="AC86" s="28">
        <v>0.37999999999999989</v>
      </c>
      <c r="AD86" s="29">
        <v>163.17000000000098</v>
      </c>
      <c r="AE86" s="30">
        <v>4488652</v>
      </c>
      <c r="AF86" s="30">
        <v>2391467</v>
      </c>
      <c r="AG86" s="31">
        <f t="shared" si="10"/>
        <v>-13</v>
      </c>
      <c r="AH86" s="32">
        <v>58596.42382731424</v>
      </c>
      <c r="AI86" s="32">
        <v>57725.861353258617</v>
      </c>
      <c r="AJ86" s="32">
        <v>50868.03063063063</v>
      </c>
      <c r="AK86" s="32">
        <v>50112.288288288291</v>
      </c>
      <c r="AL86" s="33">
        <f t="shared" si="7"/>
        <v>60855.066055756695</v>
      </c>
      <c r="AM86" s="34">
        <f t="shared" si="8"/>
        <v>-2258.6422284424552</v>
      </c>
    </row>
    <row r="87" spans="1:39">
      <c r="A87" s="16" t="s">
        <v>113</v>
      </c>
      <c r="B87" s="17">
        <v>3824824</v>
      </c>
      <c r="C87" s="17">
        <v>0</v>
      </c>
      <c r="D87" s="18">
        <v>4774779</v>
      </c>
      <c r="E87" s="18">
        <v>4840486</v>
      </c>
      <c r="F87" s="18">
        <v>2631003</v>
      </c>
      <c r="G87" s="18">
        <v>0</v>
      </c>
      <c r="H87" s="18">
        <v>2631003</v>
      </c>
      <c r="I87" s="18">
        <v>593901</v>
      </c>
      <c r="J87" s="18">
        <v>150847</v>
      </c>
      <c r="K87" s="18">
        <v>60685</v>
      </c>
      <c r="L87" s="18">
        <v>0</v>
      </c>
      <c r="M87" s="18">
        <v>3436436</v>
      </c>
      <c r="N87" s="18">
        <v>1338343</v>
      </c>
      <c r="O87" s="18">
        <v>1404050</v>
      </c>
      <c r="P87" s="19">
        <v>0.38900000000000001</v>
      </c>
      <c r="Q87" s="19">
        <v>0.40899999999999997</v>
      </c>
      <c r="R87" s="20">
        <v>17</v>
      </c>
      <c r="S87" s="20">
        <v>269</v>
      </c>
      <c r="T87" s="21">
        <v>690</v>
      </c>
      <c r="U87" s="21">
        <v>39</v>
      </c>
      <c r="V87" s="22">
        <v>2.66</v>
      </c>
      <c r="W87" s="23">
        <v>1.04</v>
      </c>
      <c r="X87" s="24">
        <v>226.02999999999997</v>
      </c>
      <c r="Y87" s="25">
        <v>2.2000000000000002</v>
      </c>
      <c r="Z87" s="26">
        <v>19</v>
      </c>
      <c r="AA87" s="27">
        <v>39</v>
      </c>
      <c r="AB87" s="27">
        <f t="shared" si="9"/>
        <v>579.56410256410243</v>
      </c>
      <c r="AC87" s="28">
        <v>0.45999999999999996</v>
      </c>
      <c r="AD87" s="29">
        <v>42.970000000000027</v>
      </c>
      <c r="AE87" s="30">
        <v>1404050</v>
      </c>
      <c r="AF87" s="30">
        <v>1338343</v>
      </c>
      <c r="AG87" s="31">
        <f t="shared" si="10"/>
        <v>0</v>
      </c>
      <c r="AH87" s="32">
        <v>17994.371747211895</v>
      </c>
      <c r="AI87" s="32">
        <v>17750.107806691449</v>
      </c>
      <c r="AJ87" s="32">
        <v>7015.1971014492756</v>
      </c>
      <c r="AK87" s="32">
        <v>6919.9695652173914</v>
      </c>
      <c r="AL87" s="33">
        <f t="shared" si="7"/>
        <v>15203.450869353628</v>
      </c>
      <c r="AM87" s="34">
        <f t="shared" si="8"/>
        <v>2790.920877858267</v>
      </c>
    </row>
    <row r="88" spans="1:39">
      <c r="A88" s="16" t="s">
        <v>114</v>
      </c>
      <c r="B88" s="17">
        <v>6225955</v>
      </c>
      <c r="C88" s="17">
        <v>0</v>
      </c>
      <c r="D88" s="18">
        <v>7996154</v>
      </c>
      <c r="E88" s="18">
        <v>8151050</v>
      </c>
      <c r="F88" s="18">
        <v>4999182</v>
      </c>
      <c r="G88" s="18">
        <v>0</v>
      </c>
      <c r="H88" s="18">
        <v>4999182</v>
      </c>
      <c r="I88" s="18">
        <v>1183290</v>
      </c>
      <c r="J88" s="18">
        <v>147908</v>
      </c>
      <c r="K88" s="18">
        <v>68532</v>
      </c>
      <c r="L88" s="18">
        <v>0</v>
      </c>
      <c r="M88" s="18">
        <v>6398912</v>
      </c>
      <c r="N88" s="18">
        <v>1597242</v>
      </c>
      <c r="O88" s="18">
        <v>1752138</v>
      </c>
      <c r="P88" s="19">
        <v>0.25</v>
      </c>
      <c r="Q88" s="19">
        <v>0.27400000000000002</v>
      </c>
      <c r="R88" s="20">
        <v>18</v>
      </c>
      <c r="S88" s="20">
        <v>366</v>
      </c>
      <c r="T88" s="21">
        <v>727</v>
      </c>
      <c r="U88" s="21">
        <v>50</v>
      </c>
      <c r="V88" s="22">
        <v>2.74</v>
      </c>
      <c r="W88" s="23">
        <v>1.38</v>
      </c>
      <c r="X88" s="24">
        <v>391.69999999999993</v>
      </c>
      <c r="Y88" s="25">
        <v>2.1800000000000002</v>
      </c>
      <c r="Z88" s="26">
        <v>25</v>
      </c>
      <c r="AA88" s="27">
        <v>50</v>
      </c>
      <c r="AB88" s="27">
        <f t="shared" si="9"/>
        <v>783.39999999999986</v>
      </c>
      <c r="AC88" s="28">
        <v>0.56000000000000005</v>
      </c>
      <c r="AD88" s="29">
        <v>-25.699999999999932</v>
      </c>
      <c r="AE88" s="30">
        <v>1752138</v>
      </c>
      <c r="AF88" s="30">
        <v>1597242</v>
      </c>
      <c r="AG88" s="31">
        <f t="shared" si="10"/>
        <v>0</v>
      </c>
      <c r="AH88" s="32">
        <v>22270.628415300547</v>
      </c>
      <c r="AI88" s="32">
        <v>21847.415300546447</v>
      </c>
      <c r="AJ88" s="32">
        <v>11211.898211829435</v>
      </c>
      <c r="AK88" s="32">
        <v>10998.836313617607</v>
      </c>
      <c r="AL88" s="33">
        <f t="shared" si="7"/>
        <v>16336.257339800872</v>
      </c>
      <c r="AM88" s="34">
        <f t="shared" si="8"/>
        <v>5934.3710754996755</v>
      </c>
    </row>
    <row r="89" spans="1:39">
      <c r="A89" s="16" t="s">
        <v>115</v>
      </c>
      <c r="B89" s="17">
        <v>4398842</v>
      </c>
      <c r="C89" s="17">
        <v>0</v>
      </c>
      <c r="D89" s="18">
        <v>5559995</v>
      </c>
      <c r="E89" s="18">
        <v>5648141</v>
      </c>
      <c r="F89" s="18">
        <v>3394597</v>
      </c>
      <c r="G89" s="18">
        <v>0</v>
      </c>
      <c r="H89" s="18">
        <v>3394597</v>
      </c>
      <c r="I89" s="18">
        <v>1080982</v>
      </c>
      <c r="J89" s="18">
        <v>155785</v>
      </c>
      <c r="K89" s="18">
        <v>135895</v>
      </c>
      <c r="L89" s="18">
        <v>0</v>
      </c>
      <c r="M89" s="18">
        <v>4767259</v>
      </c>
      <c r="N89" s="18">
        <v>792736</v>
      </c>
      <c r="O89" s="18">
        <v>880882</v>
      </c>
      <c r="P89" s="19">
        <v>0.16600000000000001</v>
      </c>
      <c r="Q89" s="19">
        <v>0.185</v>
      </c>
      <c r="R89" s="20">
        <v>15</v>
      </c>
      <c r="S89" s="20">
        <v>282</v>
      </c>
      <c r="T89" s="21">
        <v>1048</v>
      </c>
      <c r="U89" s="21">
        <v>27</v>
      </c>
      <c r="V89" s="22">
        <v>2.75</v>
      </c>
      <c r="W89" s="23">
        <v>0.74</v>
      </c>
      <c r="X89" s="24">
        <v>231.30000000000004</v>
      </c>
      <c r="Y89" s="25">
        <v>2.2400000000000002</v>
      </c>
      <c r="Z89" s="26">
        <v>10</v>
      </c>
      <c r="AA89" s="27">
        <v>29</v>
      </c>
      <c r="AB89" s="27">
        <f t="shared" si="9"/>
        <v>797.58620689655186</v>
      </c>
      <c r="AC89" s="28">
        <v>0.50999999999999979</v>
      </c>
      <c r="AD89" s="29">
        <v>50.69999999999996</v>
      </c>
      <c r="AE89" s="30">
        <v>880882</v>
      </c>
      <c r="AF89" s="30">
        <v>792736</v>
      </c>
      <c r="AG89" s="31">
        <f t="shared" si="10"/>
        <v>-2</v>
      </c>
      <c r="AH89" s="32">
        <v>20028.868794326241</v>
      </c>
      <c r="AI89" s="32">
        <v>19716.294326241135</v>
      </c>
      <c r="AJ89" s="32">
        <v>5389.4475190839694</v>
      </c>
      <c r="AK89" s="32">
        <v>5305.3387404580153</v>
      </c>
      <c r="AL89" s="33">
        <f t="shared" si="7"/>
        <v>20610.717682663206</v>
      </c>
      <c r="AM89" s="34">
        <f t="shared" si="8"/>
        <v>-581.84888833696459</v>
      </c>
    </row>
    <row r="90" spans="1:39">
      <c r="A90" s="16" t="s">
        <v>116</v>
      </c>
      <c r="B90" s="17">
        <v>18878657</v>
      </c>
      <c r="C90" s="17">
        <v>2265440</v>
      </c>
      <c r="D90" s="18">
        <v>32142560</v>
      </c>
      <c r="E90" s="18">
        <v>32799575</v>
      </c>
      <c r="F90" s="18">
        <v>18992583</v>
      </c>
      <c r="G90" s="18">
        <v>2279110</v>
      </c>
      <c r="H90" s="18">
        <v>21271693</v>
      </c>
      <c r="I90" s="18">
        <v>4536126</v>
      </c>
      <c r="J90" s="18">
        <v>5432166</v>
      </c>
      <c r="K90" s="18">
        <v>1089911</v>
      </c>
      <c r="L90" s="18">
        <v>0</v>
      </c>
      <c r="M90" s="18">
        <v>32329896</v>
      </c>
      <c r="N90" s="18">
        <v>-187336</v>
      </c>
      <c r="O90" s="18">
        <v>469679</v>
      </c>
      <c r="P90" s="19">
        <v>-6.0000000000000001E-3</v>
      </c>
      <c r="Q90" s="19">
        <v>1.4999999999999999E-2</v>
      </c>
      <c r="R90" s="20">
        <v>21</v>
      </c>
      <c r="S90" s="35">
        <v>671</v>
      </c>
      <c r="T90" s="21">
        <v>911</v>
      </c>
      <c r="U90" s="21">
        <v>74</v>
      </c>
      <c r="V90" s="22">
        <v>3.18</v>
      </c>
      <c r="W90" s="23">
        <v>2.34</v>
      </c>
      <c r="X90" s="24">
        <v>686.82</v>
      </c>
      <c r="Y90" s="25">
        <v>2.73</v>
      </c>
      <c r="Z90" s="26">
        <v>29</v>
      </c>
      <c r="AA90" s="27">
        <v>83</v>
      </c>
      <c r="AB90" s="27">
        <f t="shared" si="9"/>
        <v>827.49397590361446</v>
      </c>
      <c r="AC90" s="28">
        <v>0.45000000000000018</v>
      </c>
      <c r="AD90" s="29">
        <v>-15.82000000000005</v>
      </c>
      <c r="AE90" s="30">
        <v>469679</v>
      </c>
      <c r="AF90" s="30">
        <v>-187336</v>
      </c>
      <c r="AG90" s="31">
        <f t="shared" si="10"/>
        <v>-9</v>
      </c>
      <c r="AH90" s="32">
        <v>48881.631892697464</v>
      </c>
      <c r="AI90" s="32">
        <v>47902.473919523101</v>
      </c>
      <c r="AJ90" s="32">
        <v>36003.924259055981</v>
      </c>
      <c r="AK90" s="32">
        <v>35282.722283205272</v>
      </c>
      <c r="AL90" s="33">
        <f t="shared" si="7"/>
        <v>47071.861623132696</v>
      </c>
      <c r="AM90" s="34">
        <f t="shared" si="8"/>
        <v>1809.7702695647677</v>
      </c>
    </row>
    <row r="91" spans="1:39">
      <c r="A91" s="16" t="s">
        <v>117</v>
      </c>
      <c r="B91" s="17">
        <v>13338569</v>
      </c>
      <c r="C91" s="17">
        <v>0</v>
      </c>
      <c r="D91" s="18">
        <v>17445090</v>
      </c>
      <c r="E91" s="18">
        <v>17743011</v>
      </c>
      <c r="F91" s="18">
        <v>13141791</v>
      </c>
      <c r="G91" s="18">
        <v>0</v>
      </c>
      <c r="H91" s="18">
        <v>13141791</v>
      </c>
      <c r="I91" s="18">
        <v>2704091</v>
      </c>
      <c r="J91" s="18">
        <v>505214</v>
      </c>
      <c r="K91" s="18">
        <v>636484</v>
      </c>
      <c r="L91" s="18">
        <v>0</v>
      </c>
      <c r="M91" s="18">
        <v>16987580</v>
      </c>
      <c r="N91" s="18">
        <v>457510</v>
      </c>
      <c r="O91" s="18">
        <v>755431</v>
      </c>
      <c r="P91" s="19">
        <v>2.7E-2</v>
      </c>
      <c r="Q91" s="19">
        <v>4.3999999999999997E-2</v>
      </c>
      <c r="R91" s="20">
        <v>23</v>
      </c>
      <c r="S91" s="20">
        <v>590</v>
      </c>
      <c r="T91" s="21">
        <v>709</v>
      </c>
      <c r="U91" s="21">
        <v>83</v>
      </c>
      <c r="V91" s="22">
        <v>3.03</v>
      </c>
      <c r="W91" s="23">
        <v>2.52</v>
      </c>
      <c r="X91" s="24">
        <v>625.45000000000016</v>
      </c>
      <c r="Y91" s="25">
        <v>2.5299999999999998</v>
      </c>
      <c r="Z91" s="26">
        <v>32</v>
      </c>
      <c r="AA91" s="27">
        <v>97</v>
      </c>
      <c r="AB91" s="27">
        <f t="shared" si="9"/>
        <v>644.79381443298985</v>
      </c>
      <c r="AC91" s="28">
        <v>0.5</v>
      </c>
      <c r="AD91" s="29">
        <v>-35.450000000000159</v>
      </c>
      <c r="AE91" s="30">
        <v>755431</v>
      </c>
      <c r="AF91" s="30">
        <v>457510</v>
      </c>
      <c r="AG91" s="31">
        <f t="shared" si="10"/>
        <v>-14</v>
      </c>
      <c r="AH91" s="32">
        <v>30072.9</v>
      </c>
      <c r="AI91" s="32">
        <v>29567.949152542373</v>
      </c>
      <c r="AJ91" s="32">
        <v>25025.403385049365</v>
      </c>
      <c r="AK91" s="32">
        <v>24605.204513399152</v>
      </c>
      <c r="AL91" s="33">
        <f t="shared" si="7"/>
        <v>27160.572387880718</v>
      </c>
      <c r="AM91" s="34">
        <f t="shared" si="8"/>
        <v>2912.327612119283</v>
      </c>
    </row>
    <row r="92" spans="1:39">
      <c r="A92" s="16" t="s">
        <v>118</v>
      </c>
      <c r="B92" s="17">
        <v>2379326</v>
      </c>
      <c r="C92" s="17">
        <v>285519</v>
      </c>
      <c r="D92" s="18">
        <v>3484857</v>
      </c>
      <c r="E92" s="18">
        <v>3563673</v>
      </c>
      <c r="F92" s="18">
        <v>1631248</v>
      </c>
      <c r="G92" s="18">
        <v>195749</v>
      </c>
      <c r="H92" s="18">
        <v>1826997</v>
      </c>
      <c r="I92" s="18">
        <v>527272</v>
      </c>
      <c r="J92" s="18">
        <v>125362</v>
      </c>
      <c r="K92" s="18">
        <v>4257</v>
      </c>
      <c r="L92" s="18">
        <v>0</v>
      </c>
      <c r="M92" s="18">
        <v>2483888</v>
      </c>
      <c r="N92" s="18">
        <v>1000969</v>
      </c>
      <c r="O92" s="18">
        <v>1079785</v>
      </c>
      <c r="P92" s="19">
        <v>0.40300000000000002</v>
      </c>
      <c r="Q92" s="19">
        <v>0.435</v>
      </c>
      <c r="R92" s="20">
        <v>13</v>
      </c>
      <c r="S92" s="20">
        <v>149</v>
      </c>
      <c r="T92" s="21">
        <v>223</v>
      </c>
      <c r="U92" s="21">
        <v>67</v>
      </c>
      <c r="V92" s="22">
        <v>2.83</v>
      </c>
      <c r="W92" s="23">
        <v>1.89</v>
      </c>
      <c r="X92" s="24">
        <v>167.45000000000002</v>
      </c>
      <c r="Y92" s="25">
        <v>2.2000000000000002</v>
      </c>
      <c r="Z92" s="26">
        <v>15</v>
      </c>
      <c r="AA92" s="27">
        <v>52</v>
      </c>
      <c r="AB92" s="27">
        <f t="shared" si="9"/>
        <v>322.01923076923077</v>
      </c>
      <c r="AC92" s="28">
        <v>0.62999999999999989</v>
      </c>
      <c r="AD92" s="29">
        <v>-18.450000000000017</v>
      </c>
      <c r="AE92" s="30">
        <v>1079785</v>
      </c>
      <c r="AF92" s="30">
        <v>1000969</v>
      </c>
      <c r="AG92" s="31">
        <f t="shared" si="10"/>
        <v>15</v>
      </c>
      <c r="AH92" s="32">
        <v>23917.268456375838</v>
      </c>
      <c r="AI92" s="32">
        <v>23388.302013422817</v>
      </c>
      <c r="AJ92" s="32">
        <v>15980.596412556053</v>
      </c>
      <c r="AK92" s="32">
        <v>15627.161434977579</v>
      </c>
      <c r="AL92" s="33">
        <f t="shared" si="7"/>
        <v>14833.610032845623</v>
      </c>
      <c r="AM92" s="34">
        <f t="shared" si="8"/>
        <v>9083.6584235302143</v>
      </c>
    </row>
    <row r="93" spans="1:39">
      <c r="A93" s="16" t="s">
        <v>119</v>
      </c>
      <c r="B93" s="17">
        <v>59339</v>
      </c>
      <c r="C93" s="17">
        <v>4748</v>
      </c>
      <c r="D93" s="18">
        <v>64087</v>
      </c>
      <c r="E93" s="18">
        <v>64087</v>
      </c>
      <c r="F93" s="18">
        <v>30248</v>
      </c>
      <c r="G93" s="18">
        <v>2420</v>
      </c>
      <c r="H93" s="18">
        <v>32668</v>
      </c>
      <c r="I93" s="18">
        <v>0</v>
      </c>
      <c r="J93" s="18">
        <v>0</v>
      </c>
      <c r="K93" s="18">
        <v>0</v>
      </c>
      <c r="L93" s="18">
        <v>0</v>
      </c>
      <c r="M93" s="18">
        <v>32668</v>
      </c>
      <c r="N93" s="18">
        <v>31419</v>
      </c>
      <c r="O93" s="18">
        <v>31419</v>
      </c>
      <c r="P93" s="19">
        <v>0.96199999999999997</v>
      </c>
      <c r="Q93" s="19">
        <v>0.96199999999999997</v>
      </c>
      <c r="R93" s="20">
        <v>1</v>
      </c>
      <c r="S93" s="20">
        <v>6</v>
      </c>
      <c r="T93" s="21">
        <v>40</v>
      </c>
      <c r="U93" s="21">
        <v>15</v>
      </c>
      <c r="V93" s="22">
        <v>2.29</v>
      </c>
      <c r="W93" s="23">
        <v>0.34</v>
      </c>
      <c r="X93" s="24">
        <v>9.3000000000000007</v>
      </c>
      <c r="Y93" s="25">
        <v>1.35</v>
      </c>
      <c r="Z93" s="26"/>
      <c r="AA93" s="27" t="s">
        <v>94</v>
      </c>
      <c r="AB93" s="27"/>
      <c r="AC93" s="28">
        <v>0.94</v>
      </c>
      <c r="AD93" s="29">
        <v>-3.3000000000000007</v>
      </c>
      <c r="AE93" s="30">
        <v>31419</v>
      </c>
      <c r="AF93" s="30">
        <v>31419</v>
      </c>
      <c r="AG93" s="31" t="s">
        <v>94</v>
      </c>
      <c r="AH93" s="32">
        <v>10681.166666666666</v>
      </c>
      <c r="AI93" s="32">
        <v>10681.166666666666</v>
      </c>
      <c r="AJ93" s="32">
        <v>1602.175</v>
      </c>
      <c r="AK93" s="32">
        <v>1602.175</v>
      </c>
      <c r="AL93" s="33">
        <f t="shared" si="7"/>
        <v>3512.6881720430106</v>
      </c>
      <c r="AM93" s="34">
        <f t="shared" si="8"/>
        <v>7168.4784946236559</v>
      </c>
    </row>
    <row r="94" spans="1:39">
      <c r="A94" s="16" t="s">
        <v>120</v>
      </c>
      <c r="B94" s="17">
        <v>240224</v>
      </c>
      <c r="C94" s="17">
        <v>28826</v>
      </c>
      <c r="D94" s="18">
        <v>308006</v>
      </c>
      <c r="E94" s="18">
        <v>311898</v>
      </c>
      <c r="F94" s="18">
        <v>330454</v>
      </c>
      <c r="G94" s="18">
        <v>39655</v>
      </c>
      <c r="H94" s="18">
        <v>370109</v>
      </c>
      <c r="I94" s="18">
        <v>68842</v>
      </c>
      <c r="J94" s="18">
        <v>0</v>
      </c>
      <c r="K94" s="18">
        <v>0</v>
      </c>
      <c r="L94" s="18">
        <v>0</v>
      </c>
      <c r="M94" s="18">
        <v>438951</v>
      </c>
      <c r="N94" s="18">
        <v>-130945</v>
      </c>
      <c r="O94" s="18">
        <v>-127053</v>
      </c>
      <c r="P94" s="19">
        <v>-0.29799999999999999</v>
      </c>
      <c r="Q94" s="19">
        <v>-0.28899999999999998</v>
      </c>
      <c r="R94" s="20">
        <v>1</v>
      </c>
      <c r="S94" s="20">
        <v>14</v>
      </c>
      <c r="T94" s="21">
        <v>20</v>
      </c>
      <c r="U94" s="21">
        <v>70</v>
      </c>
      <c r="V94" s="22">
        <v>2.75</v>
      </c>
      <c r="W94" s="23">
        <v>1.91</v>
      </c>
      <c r="X94" s="24">
        <v>12.7</v>
      </c>
      <c r="Y94" s="25">
        <v>2.9</v>
      </c>
      <c r="Z94" s="26">
        <v>1</v>
      </c>
      <c r="AA94" s="27">
        <v>16</v>
      </c>
      <c r="AB94" s="27">
        <f t="shared" ref="AB94:AB113" si="11">(X94*100)/AA94</f>
        <v>79.375</v>
      </c>
      <c r="AC94" s="28">
        <v>-0.14999999999999991</v>
      </c>
      <c r="AD94" s="29">
        <v>1.3000000000000007</v>
      </c>
      <c r="AE94" s="30">
        <v>-127053</v>
      </c>
      <c r="AF94" s="30">
        <v>-130945</v>
      </c>
      <c r="AG94" s="31">
        <f t="shared" ref="AG94:AG121" si="12">(U94-AA94)</f>
        <v>54</v>
      </c>
      <c r="AH94" s="32">
        <v>22278.428571428572</v>
      </c>
      <c r="AI94" s="32">
        <v>22000.428571428572</v>
      </c>
      <c r="AJ94" s="32">
        <v>15594.9</v>
      </c>
      <c r="AK94" s="32">
        <v>15400.3</v>
      </c>
      <c r="AL94" s="33">
        <f t="shared" si="7"/>
        <v>34563.070866141737</v>
      </c>
      <c r="AM94" s="34">
        <f t="shared" si="8"/>
        <v>-12284.642294713165</v>
      </c>
    </row>
    <row r="95" spans="1:39">
      <c r="A95" s="16" t="s">
        <v>121</v>
      </c>
      <c r="B95" s="17">
        <v>37009</v>
      </c>
      <c r="C95" s="17">
        <v>0</v>
      </c>
      <c r="D95" s="18">
        <v>38789</v>
      </c>
      <c r="E95" s="18">
        <v>42823</v>
      </c>
      <c r="F95" s="18">
        <v>51813</v>
      </c>
      <c r="G95" s="18">
        <v>0</v>
      </c>
      <c r="H95" s="18">
        <v>51813</v>
      </c>
      <c r="I95" s="18">
        <v>4973</v>
      </c>
      <c r="J95" s="18">
        <v>0</v>
      </c>
      <c r="K95" s="18">
        <v>501</v>
      </c>
      <c r="L95" s="18">
        <v>0</v>
      </c>
      <c r="M95" s="18">
        <v>57287</v>
      </c>
      <c r="N95" s="18">
        <v>-18498</v>
      </c>
      <c r="O95" s="18">
        <v>-14464</v>
      </c>
      <c r="P95" s="19">
        <v>-0.32300000000000001</v>
      </c>
      <c r="Q95" s="19">
        <v>-0.252</v>
      </c>
      <c r="R95" s="20">
        <v>1</v>
      </c>
      <c r="S95" s="20">
        <v>12</v>
      </c>
      <c r="T95" s="21">
        <v>46</v>
      </c>
      <c r="U95" s="21">
        <v>26</v>
      </c>
      <c r="V95" s="22">
        <v>1.4</v>
      </c>
      <c r="W95" s="23">
        <v>0.37</v>
      </c>
      <c r="X95" s="24">
        <v>8.1999999999999993</v>
      </c>
      <c r="Y95" s="25">
        <v>1.5</v>
      </c>
      <c r="Z95" s="26">
        <v>1</v>
      </c>
      <c r="AA95" s="27">
        <v>23</v>
      </c>
      <c r="AB95" s="27">
        <f t="shared" si="11"/>
        <v>35.652173913043477</v>
      </c>
      <c r="AC95" s="28">
        <v>-0.10000000000000009</v>
      </c>
      <c r="AD95" s="29">
        <v>3.8000000000000007</v>
      </c>
      <c r="AE95" s="30">
        <v>-14464</v>
      </c>
      <c r="AF95" s="30">
        <v>-18498</v>
      </c>
      <c r="AG95" s="31">
        <f t="shared" si="12"/>
        <v>3</v>
      </c>
      <c r="AH95" s="32">
        <v>3568.5833333333335</v>
      </c>
      <c r="AI95" s="32">
        <v>3232.4166666666665</v>
      </c>
      <c r="AJ95" s="32">
        <v>930.93478260869563</v>
      </c>
      <c r="AK95" s="32">
        <v>843.23913043478262</v>
      </c>
      <c r="AL95" s="33">
        <f t="shared" si="7"/>
        <v>6986.2195121951227</v>
      </c>
      <c r="AM95" s="34">
        <f t="shared" si="8"/>
        <v>-3417.6361788617892</v>
      </c>
    </row>
    <row r="96" spans="1:39">
      <c r="A96" s="16" t="s">
        <v>122</v>
      </c>
      <c r="B96" s="17">
        <v>529190</v>
      </c>
      <c r="C96" s="17">
        <v>63503</v>
      </c>
      <c r="D96" s="18">
        <v>672740</v>
      </c>
      <c r="E96" s="18">
        <v>680482</v>
      </c>
      <c r="F96" s="18">
        <v>206426</v>
      </c>
      <c r="G96" s="18">
        <v>24771</v>
      </c>
      <c r="H96" s="18">
        <v>231197</v>
      </c>
      <c r="I96" s="18">
        <v>102671</v>
      </c>
      <c r="J96" s="18">
        <v>2897</v>
      </c>
      <c r="K96" s="18">
        <v>0</v>
      </c>
      <c r="L96" s="18">
        <v>0</v>
      </c>
      <c r="M96" s="18">
        <v>336765</v>
      </c>
      <c r="N96" s="18">
        <v>335975</v>
      </c>
      <c r="O96" s="18">
        <v>343717</v>
      </c>
      <c r="P96" s="19">
        <v>0.998</v>
      </c>
      <c r="Q96" s="19">
        <v>1.0209999999999999</v>
      </c>
      <c r="R96" s="20">
        <v>1</v>
      </c>
      <c r="S96" s="20">
        <v>21</v>
      </c>
      <c r="T96" s="21">
        <v>49</v>
      </c>
      <c r="U96" s="21">
        <v>43</v>
      </c>
      <c r="V96" s="22">
        <v>3.03</v>
      </c>
      <c r="W96" s="23">
        <v>1.31</v>
      </c>
      <c r="X96" s="24">
        <v>11.2</v>
      </c>
      <c r="Y96" s="25">
        <v>2.5499999999999998</v>
      </c>
      <c r="Z96" s="26">
        <v>1</v>
      </c>
      <c r="AA96" s="27">
        <v>25</v>
      </c>
      <c r="AB96" s="27">
        <f t="shared" si="11"/>
        <v>44.8</v>
      </c>
      <c r="AC96" s="28">
        <v>0.48</v>
      </c>
      <c r="AD96" s="29">
        <v>9.8000000000000007</v>
      </c>
      <c r="AE96" s="30">
        <v>343717</v>
      </c>
      <c r="AF96" s="30">
        <v>335975</v>
      </c>
      <c r="AG96" s="31">
        <f t="shared" si="12"/>
        <v>18</v>
      </c>
      <c r="AH96" s="32">
        <v>32403.904761904763</v>
      </c>
      <c r="AI96" s="32">
        <v>32035.238095238095</v>
      </c>
      <c r="AJ96" s="32">
        <v>13887.387755102041</v>
      </c>
      <c r="AK96" s="32">
        <v>13729.387755102041</v>
      </c>
      <c r="AL96" s="33">
        <f t="shared" si="7"/>
        <v>30068.303571428572</v>
      </c>
      <c r="AM96" s="34">
        <f t="shared" si="8"/>
        <v>2335.6011904761908</v>
      </c>
    </row>
    <row r="97" spans="1:39">
      <c r="A97" s="16" t="s">
        <v>123</v>
      </c>
      <c r="B97" s="17">
        <v>1468139</v>
      </c>
      <c r="C97" s="17">
        <v>176177</v>
      </c>
      <c r="D97" s="18">
        <v>2341570</v>
      </c>
      <c r="E97" s="18">
        <v>2393897</v>
      </c>
      <c r="F97" s="18">
        <v>1623921</v>
      </c>
      <c r="G97" s="18">
        <v>194870</v>
      </c>
      <c r="H97" s="18">
        <v>1818791</v>
      </c>
      <c r="I97" s="18">
        <v>460162</v>
      </c>
      <c r="J97" s="18">
        <v>122070</v>
      </c>
      <c r="K97" s="18">
        <v>91737</v>
      </c>
      <c r="L97" s="18">
        <v>0</v>
      </c>
      <c r="M97" s="18">
        <v>2492760</v>
      </c>
      <c r="N97" s="18">
        <v>-151190</v>
      </c>
      <c r="O97" s="18">
        <v>-98863</v>
      </c>
      <c r="P97" s="19">
        <v>-6.0999999999999999E-2</v>
      </c>
      <c r="Q97" s="19">
        <v>-0.04</v>
      </c>
      <c r="R97" s="20">
        <v>1</v>
      </c>
      <c r="S97" s="20">
        <v>60</v>
      </c>
      <c r="T97" s="21">
        <v>92</v>
      </c>
      <c r="U97" s="21">
        <v>65</v>
      </c>
      <c r="V97" s="22">
        <v>3.08</v>
      </c>
      <c r="W97" s="23">
        <v>1.99</v>
      </c>
      <c r="X97" s="24">
        <v>51.65</v>
      </c>
      <c r="Y97" s="25">
        <v>2.9</v>
      </c>
      <c r="Z97" s="26">
        <v>1</v>
      </c>
      <c r="AA97" s="27">
        <v>87</v>
      </c>
      <c r="AB97" s="27">
        <f t="shared" si="11"/>
        <v>59.367816091954026</v>
      </c>
      <c r="AC97" s="28">
        <v>0.18000000000000016</v>
      </c>
      <c r="AD97" s="29">
        <v>8.3500000000000014</v>
      </c>
      <c r="AE97" s="30">
        <v>-98863</v>
      </c>
      <c r="AF97" s="30">
        <v>-151190</v>
      </c>
      <c r="AG97" s="31">
        <f t="shared" si="12"/>
        <v>-22</v>
      </c>
      <c r="AH97" s="32">
        <v>39898.283333333333</v>
      </c>
      <c r="AI97" s="32">
        <v>39026.166666666664</v>
      </c>
      <c r="AJ97" s="32">
        <v>26020.619565217392</v>
      </c>
      <c r="AK97" s="32">
        <v>25451.847826086956</v>
      </c>
      <c r="AL97" s="33">
        <f t="shared" si="7"/>
        <v>48262.536302032917</v>
      </c>
      <c r="AM97" s="34">
        <f t="shared" si="8"/>
        <v>-8364.252968699584</v>
      </c>
    </row>
    <row r="98" spans="1:39">
      <c r="A98" s="16" t="s">
        <v>124</v>
      </c>
      <c r="B98" s="17">
        <v>340873</v>
      </c>
      <c r="C98" s="17">
        <v>40904</v>
      </c>
      <c r="D98" s="18">
        <v>461794</v>
      </c>
      <c r="E98" s="18">
        <v>469789</v>
      </c>
      <c r="F98" s="18">
        <v>310506</v>
      </c>
      <c r="G98" s="18">
        <v>37261</v>
      </c>
      <c r="H98" s="18">
        <v>347767</v>
      </c>
      <c r="I98" s="18">
        <v>67562</v>
      </c>
      <c r="J98" s="18">
        <v>4609</v>
      </c>
      <c r="K98" s="18">
        <v>0</v>
      </c>
      <c r="L98" s="18">
        <v>0</v>
      </c>
      <c r="M98" s="18">
        <v>419938</v>
      </c>
      <c r="N98" s="18">
        <v>41856</v>
      </c>
      <c r="O98" s="18">
        <v>49851</v>
      </c>
      <c r="P98" s="19">
        <v>0.1</v>
      </c>
      <c r="Q98" s="19">
        <v>0.11899999999999999</v>
      </c>
      <c r="R98" s="20">
        <v>1</v>
      </c>
      <c r="S98" s="20">
        <v>14</v>
      </c>
      <c r="T98" s="21">
        <v>62</v>
      </c>
      <c r="U98" s="21">
        <v>23</v>
      </c>
      <c r="V98" s="22">
        <v>3.01</v>
      </c>
      <c r="W98" s="23">
        <v>0.7</v>
      </c>
      <c r="X98" s="24">
        <v>17.899999999999999</v>
      </c>
      <c r="Y98" s="25">
        <v>2.5</v>
      </c>
      <c r="Z98" s="26">
        <v>1</v>
      </c>
      <c r="AA98" s="27">
        <v>29</v>
      </c>
      <c r="AB98" s="27">
        <f t="shared" si="11"/>
        <v>61.724137931034477</v>
      </c>
      <c r="AC98" s="28">
        <v>0.50999999999999979</v>
      </c>
      <c r="AD98" s="29">
        <v>-3.8999999999999986</v>
      </c>
      <c r="AE98" s="30">
        <v>49851</v>
      </c>
      <c r="AF98" s="30">
        <v>41856</v>
      </c>
      <c r="AG98" s="31">
        <f t="shared" si="12"/>
        <v>-6</v>
      </c>
      <c r="AH98" s="32">
        <v>33556.357142857145</v>
      </c>
      <c r="AI98" s="32">
        <v>32985.285714285717</v>
      </c>
      <c r="AJ98" s="32">
        <v>7577.2419354838712</v>
      </c>
      <c r="AK98" s="32">
        <v>7448.2903225806449</v>
      </c>
      <c r="AL98" s="33">
        <f t="shared" si="7"/>
        <v>23460.223463687154</v>
      </c>
      <c r="AM98" s="34">
        <f t="shared" si="8"/>
        <v>10096.133679169991</v>
      </c>
    </row>
    <row r="99" spans="1:39">
      <c r="A99" s="16" t="s">
        <v>125</v>
      </c>
      <c r="B99" s="17">
        <v>8732471</v>
      </c>
      <c r="C99" s="17">
        <v>698596</v>
      </c>
      <c r="D99" s="18">
        <v>12259264</v>
      </c>
      <c r="E99" s="18">
        <v>12466342</v>
      </c>
      <c r="F99" s="18">
        <v>9867020</v>
      </c>
      <c r="G99" s="18">
        <v>789360</v>
      </c>
      <c r="H99" s="18">
        <v>10656380</v>
      </c>
      <c r="I99" s="18">
        <v>2335747</v>
      </c>
      <c r="J99" s="18">
        <v>378018</v>
      </c>
      <c r="K99" s="18">
        <v>383393</v>
      </c>
      <c r="L99" s="18">
        <v>0</v>
      </c>
      <c r="M99" s="18">
        <v>13753538</v>
      </c>
      <c r="N99" s="18">
        <v>-1494274</v>
      </c>
      <c r="O99" s="18">
        <v>-1287196</v>
      </c>
      <c r="P99" s="19">
        <v>-0.109</v>
      </c>
      <c r="Q99" s="19">
        <v>-9.4E-2</v>
      </c>
      <c r="R99" s="20">
        <v>17</v>
      </c>
      <c r="S99" s="35">
        <v>378</v>
      </c>
      <c r="T99" s="21">
        <v>489</v>
      </c>
      <c r="U99" s="21">
        <v>77</v>
      </c>
      <c r="V99" s="22">
        <v>3.09</v>
      </c>
      <c r="W99" s="23">
        <v>2.39</v>
      </c>
      <c r="X99" s="24">
        <v>436.16999999999996</v>
      </c>
      <c r="Y99" s="25">
        <v>2.67</v>
      </c>
      <c r="Z99" s="26">
        <v>21</v>
      </c>
      <c r="AA99" s="27">
        <v>100</v>
      </c>
      <c r="AB99" s="27">
        <f t="shared" si="11"/>
        <v>436.1699999999999</v>
      </c>
      <c r="AC99" s="28">
        <v>0.41999999999999993</v>
      </c>
      <c r="AD99" s="29">
        <v>-58.169999999999959</v>
      </c>
      <c r="AE99" s="30">
        <v>-1287196</v>
      </c>
      <c r="AF99" s="30">
        <v>-1494274</v>
      </c>
      <c r="AG99" s="31">
        <f t="shared" si="12"/>
        <v>-23</v>
      </c>
      <c r="AH99" s="32">
        <v>32979.740740740737</v>
      </c>
      <c r="AI99" s="32">
        <v>32431.915343915345</v>
      </c>
      <c r="AJ99" s="32">
        <v>25493.541922290387</v>
      </c>
      <c r="AK99" s="32">
        <v>25070.069529652352</v>
      </c>
      <c r="AL99" s="33">
        <f t="shared" si="7"/>
        <v>31532.51713781324</v>
      </c>
      <c r="AM99" s="34">
        <f t="shared" si="8"/>
        <v>1447.2236029274973</v>
      </c>
    </row>
    <row r="100" spans="1:39">
      <c r="A100" s="16" t="s">
        <v>126</v>
      </c>
      <c r="B100" s="17">
        <v>265044</v>
      </c>
      <c r="C100" s="17">
        <v>0</v>
      </c>
      <c r="D100" s="18">
        <v>289676</v>
      </c>
      <c r="E100" s="18">
        <v>292137</v>
      </c>
      <c r="F100" s="18">
        <v>146851</v>
      </c>
      <c r="G100" s="18">
        <v>0</v>
      </c>
      <c r="H100" s="18">
        <v>146851</v>
      </c>
      <c r="I100" s="18">
        <v>24207</v>
      </c>
      <c r="J100" s="18">
        <v>0</v>
      </c>
      <c r="K100" s="18">
        <v>0</v>
      </c>
      <c r="L100" s="18">
        <v>0</v>
      </c>
      <c r="M100" s="18">
        <v>171058</v>
      </c>
      <c r="N100" s="18">
        <v>118618</v>
      </c>
      <c r="O100" s="18">
        <v>121079</v>
      </c>
      <c r="P100" s="19">
        <v>0.69299999999999995</v>
      </c>
      <c r="Q100" s="19">
        <v>0.70799999999999996</v>
      </c>
      <c r="R100" s="20">
        <v>1</v>
      </c>
      <c r="S100" s="20">
        <v>11</v>
      </c>
      <c r="T100" s="21">
        <v>43</v>
      </c>
      <c r="U100" s="21">
        <v>25</v>
      </c>
      <c r="V100" s="22">
        <v>3.08</v>
      </c>
      <c r="W100" s="23">
        <v>0.77</v>
      </c>
      <c r="X100" s="24">
        <v>15.05</v>
      </c>
      <c r="Y100" s="25">
        <v>2.2000000000000002</v>
      </c>
      <c r="Z100" s="26">
        <v>1</v>
      </c>
      <c r="AA100" s="27">
        <v>60</v>
      </c>
      <c r="AB100" s="27">
        <f t="shared" si="11"/>
        <v>25.083333333333332</v>
      </c>
      <c r="AC100" s="28">
        <v>0.87999999999999989</v>
      </c>
      <c r="AD100" s="29">
        <v>-4.0500000000000007</v>
      </c>
      <c r="AE100" s="30">
        <v>121079</v>
      </c>
      <c r="AF100" s="30">
        <v>118618</v>
      </c>
      <c r="AG100" s="31">
        <f t="shared" si="12"/>
        <v>-35</v>
      </c>
      <c r="AH100" s="32">
        <v>26557.909090909092</v>
      </c>
      <c r="AI100" s="32">
        <v>26334.18181818182</v>
      </c>
      <c r="AJ100" s="32">
        <v>6793.8837209302328</v>
      </c>
      <c r="AK100" s="32">
        <v>6736.6511627906975</v>
      </c>
      <c r="AL100" s="33">
        <f t="shared" si="7"/>
        <v>11365.980066445181</v>
      </c>
      <c r="AM100" s="34">
        <f t="shared" si="8"/>
        <v>15191.929024463911</v>
      </c>
    </row>
    <row r="101" spans="1:39">
      <c r="A101" s="16" t="s">
        <v>127</v>
      </c>
      <c r="B101" s="17">
        <v>2949538</v>
      </c>
      <c r="C101" s="17">
        <v>353945</v>
      </c>
      <c r="D101" s="18">
        <v>4610573</v>
      </c>
      <c r="E101" s="18">
        <v>4853457</v>
      </c>
      <c r="F101" s="18">
        <v>3253153</v>
      </c>
      <c r="G101" s="18">
        <v>390378</v>
      </c>
      <c r="H101" s="18">
        <v>3643531</v>
      </c>
      <c r="I101" s="18">
        <v>593573</v>
      </c>
      <c r="J101" s="18">
        <v>532524</v>
      </c>
      <c r="K101" s="18">
        <v>353092</v>
      </c>
      <c r="L101" s="18">
        <v>0</v>
      </c>
      <c r="M101" s="18">
        <v>5122720</v>
      </c>
      <c r="N101" s="18">
        <v>-512147</v>
      </c>
      <c r="O101" s="18">
        <v>-269263</v>
      </c>
      <c r="P101" s="19">
        <v>-0.1</v>
      </c>
      <c r="Q101" s="19">
        <v>-5.2999999999999999E-2</v>
      </c>
      <c r="R101" s="20">
        <v>1</v>
      </c>
      <c r="S101" s="20">
        <v>103</v>
      </c>
      <c r="T101" s="21">
        <v>126</v>
      </c>
      <c r="U101" s="21">
        <v>82</v>
      </c>
      <c r="V101" s="22">
        <v>3.11</v>
      </c>
      <c r="W101" s="23">
        <v>2.5499999999999998</v>
      </c>
      <c r="X101" s="24">
        <v>102.97</v>
      </c>
      <c r="Y101" s="25">
        <v>2.5</v>
      </c>
      <c r="Z101" s="38">
        <v>1</v>
      </c>
      <c r="AA101" s="38">
        <v>74</v>
      </c>
      <c r="AB101" s="27">
        <f t="shared" si="11"/>
        <v>139.14864864864865</v>
      </c>
      <c r="AC101" s="28">
        <v>0.60999999999999988</v>
      </c>
      <c r="AD101" s="29">
        <v>3.0000000000001137E-2</v>
      </c>
      <c r="AE101" s="30">
        <v>-269263</v>
      </c>
      <c r="AF101" s="30">
        <v>-512147</v>
      </c>
      <c r="AG101" s="31">
        <f t="shared" si="12"/>
        <v>8</v>
      </c>
      <c r="AH101" s="32">
        <v>47120.941747572819</v>
      </c>
      <c r="AI101" s="32">
        <v>44762.844660194176</v>
      </c>
      <c r="AJ101" s="32">
        <v>38519.5</v>
      </c>
      <c r="AK101" s="32">
        <v>36591.849206349209</v>
      </c>
      <c r="AL101" s="33">
        <f t="shared" si="7"/>
        <v>49749.635816257163</v>
      </c>
      <c r="AM101" s="34">
        <f t="shared" si="8"/>
        <v>-2628.6940686843445</v>
      </c>
    </row>
    <row r="102" spans="1:39">
      <c r="A102" s="16" t="s">
        <v>128</v>
      </c>
      <c r="B102" s="17">
        <v>2925223</v>
      </c>
      <c r="C102" s="17">
        <v>0</v>
      </c>
      <c r="D102" s="18">
        <v>4121701</v>
      </c>
      <c r="E102" s="18">
        <v>4219622</v>
      </c>
      <c r="F102" s="18">
        <v>5419657</v>
      </c>
      <c r="G102" s="18">
        <v>0</v>
      </c>
      <c r="H102" s="18">
        <v>5419657</v>
      </c>
      <c r="I102" s="18">
        <v>1070865</v>
      </c>
      <c r="J102" s="18">
        <v>155668</v>
      </c>
      <c r="K102" s="18">
        <v>125377</v>
      </c>
      <c r="L102" s="18">
        <v>0</v>
      </c>
      <c r="M102" s="18">
        <v>6771567</v>
      </c>
      <c r="N102" s="18">
        <v>-2649866</v>
      </c>
      <c r="O102" s="18">
        <v>-2551945</v>
      </c>
      <c r="P102" s="19">
        <v>-0.39100000000000001</v>
      </c>
      <c r="Q102" s="19">
        <v>-0.377</v>
      </c>
      <c r="R102" s="20">
        <v>13</v>
      </c>
      <c r="S102" s="20">
        <v>242</v>
      </c>
      <c r="T102" s="21">
        <v>727</v>
      </c>
      <c r="U102" s="21">
        <v>33</v>
      </c>
      <c r="V102" s="22">
        <v>2.54</v>
      </c>
      <c r="W102" s="23">
        <v>0.85</v>
      </c>
      <c r="X102" s="24">
        <v>357.84</v>
      </c>
      <c r="Y102" s="25">
        <v>2.36</v>
      </c>
      <c r="Z102" s="26">
        <v>16</v>
      </c>
      <c r="AA102" s="27">
        <v>48</v>
      </c>
      <c r="AB102" s="27">
        <f t="shared" si="11"/>
        <v>745.5</v>
      </c>
      <c r="AC102" s="28">
        <v>0.18000000000000016</v>
      </c>
      <c r="AD102" s="29">
        <v>-115.83999999999997</v>
      </c>
      <c r="AE102" s="30">
        <v>-2551945</v>
      </c>
      <c r="AF102" s="30">
        <v>-2649866</v>
      </c>
      <c r="AG102" s="31">
        <f t="shared" si="12"/>
        <v>-15</v>
      </c>
      <c r="AH102" s="32">
        <v>17436.454545454544</v>
      </c>
      <c r="AI102" s="32">
        <v>17031.822314049587</v>
      </c>
      <c r="AJ102" s="32">
        <v>5804.1568088033009</v>
      </c>
      <c r="AK102" s="32">
        <v>5669.4649243466301</v>
      </c>
      <c r="AL102" s="33">
        <f t="shared" si="7"/>
        <v>18923.449027498325</v>
      </c>
      <c r="AM102" s="34">
        <f t="shared" si="8"/>
        <v>-1486.9944820437813</v>
      </c>
    </row>
    <row r="103" spans="1:39">
      <c r="A103" s="16" t="s">
        <v>129</v>
      </c>
      <c r="B103" s="17">
        <v>29107024</v>
      </c>
      <c r="C103" s="17">
        <v>0</v>
      </c>
      <c r="D103" s="18">
        <v>42725720</v>
      </c>
      <c r="E103" s="18">
        <v>45284208</v>
      </c>
      <c r="F103" s="18">
        <v>32440050</v>
      </c>
      <c r="G103" s="18">
        <v>0</v>
      </c>
      <c r="H103" s="18">
        <v>32440050</v>
      </c>
      <c r="I103" s="18">
        <v>7315794</v>
      </c>
      <c r="J103" s="18">
        <v>2772387</v>
      </c>
      <c r="K103" s="18">
        <v>2727575</v>
      </c>
      <c r="L103" s="18">
        <v>0</v>
      </c>
      <c r="M103" s="18">
        <v>45255806</v>
      </c>
      <c r="N103" s="18">
        <v>-2530086</v>
      </c>
      <c r="O103" s="18">
        <v>28402</v>
      </c>
      <c r="P103" s="19">
        <v>-5.6000000000000001E-2</v>
      </c>
      <c r="Q103" s="19">
        <v>1E-3</v>
      </c>
      <c r="R103" s="20">
        <v>35</v>
      </c>
      <c r="S103" s="20">
        <v>1043</v>
      </c>
      <c r="T103" s="21">
        <v>1405</v>
      </c>
      <c r="U103" s="21">
        <v>74</v>
      </c>
      <c r="V103" s="22">
        <v>3.17</v>
      </c>
      <c r="W103" s="23">
        <v>2.35</v>
      </c>
      <c r="X103" s="24">
        <v>1204.5600000000004</v>
      </c>
      <c r="Y103" s="25">
        <v>2.72</v>
      </c>
      <c r="Z103" s="26">
        <v>49</v>
      </c>
      <c r="AA103" s="27">
        <v>96</v>
      </c>
      <c r="AB103" s="27">
        <f t="shared" si="11"/>
        <v>1254.7500000000005</v>
      </c>
      <c r="AC103" s="28">
        <v>0.44999999999999973</v>
      </c>
      <c r="AD103" s="29">
        <v>-161.5600000000004</v>
      </c>
      <c r="AE103" s="30">
        <v>28402</v>
      </c>
      <c r="AF103" s="30">
        <v>-2530086</v>
      </c>
      <c r="AG103" s="31">
        <f t="shared" si="12"/>
        <v>-22</v>
      </c>
      <c r="AH103" s="32">
        <v>43417.265580057523</v>
      </c>
      <c r="AI103" s="32">
        <v>40964.256951102587</v>
      </c>
      <c r="AJ103" s="32">
        <v>32230.753024911031</v>
      </c>
      <c r="AK103" s="32">
        <v>30409.765124555161</v>
      </c>
      <c r="AL103" s="33">
        <f t="shared" si="7"/>
        <v>37570.404130968971</v>
      </c>
      <c r="AM103" s="34">
        <f t="shared" si="8"/>
        <v>5846.861449088552</v>
      </c>
    </row>
    <row r="104" spans="1:39">
      <c r="A104" s="16" t="s">
        <v>130</v>
      </c>
      <c r="B104" s="17">
        <v>3666171</v>
      </c>
      <c r="C104" s="17">
        <v>0</v>
      </c>
      <c r="D104" s="18">
        <v>4496782</v>
      </c>
      <c r="E104" s="18">
        <v>4558223</v>
      </c>
      <c r="F104" s="18">
        <v>3185508</v>
      </c>
      <c r="G104" s="18">
        <v>0</v>
      </c>
      <c r="H104" s="18">
        <v>3185508</v>
      </c>
      <c r="I104" s="18">
        <v>516230</v>
      </c>
      <c r="J104" s="18">
        <v>99820</v>
      </c>
      <c r="K104" s="18">
        <v>108014</v>
      </c>
      <c r="L104" s="18">
        <v>0</v>
      </c>
      <c r="M104" s="18">
        <v>3909572</v>
      </c>
      <c r="N104" s="18">
        <v>587210</v>
      </c>
      <c r="O104" s="18">
        <v>648651</v>
      </c>
      <c r="P104" s="19">
        <v>0.15</v>
      </c>
      <c r="Q104" s="19">
        <v>0.16600000000000001</v>
      </c>
      <c r="R104" s="20">
        <v>11</v>
      </c>
      <c r="S104" s="20">
        <v>226</v>
      </c>
      <c r="T104" s="21">
        <v>1410</v>
      </c>
      <c r="U104" s="21">
        <v>16</v>
      </c>
      <c r="V104" s="22">
        <v>2.76</v>
      </c>
      <c r="W104" s="23">
        <v>0.44</v>
      </c>
      <c r="X104" s="24">
        <v>286.06</v>
      </c>
      <c r="Y104" s="25">
        <v>2.0499999999999998</v>
      </c>
      <c r="Z104" s="26">
        <v>15</v>
      </c>
      <c r="AA104" s="27">
        <v>25</v>
      </c>
      <c r="AB104" s="27">
        <f t="shared" si="11"/>
        <v>1144.24</v>
      </c>
      <c r="AC104" s="28">
        <v>0.71</v>
      </c>
      <c r="AD104" s="29">
        <v>-60.06</v>
      </c>
      <c r="AE104" s="30">
        <v>648651</v>
      </c>
      <c r="AF104" s="30">
        <v>587210</v>
      </c>
      <c r="AG104" s="31">
        <f t="shared" si="12"/>
        <v>-9</v>
      </c>
      <c r="AH104" s="32">
        <v>20169.128318584069</v>
      </c>
      <c r="AI104" s="32">
        <v>19897.265486725664</v>
      </c>
      <c r="AJ104" s="32">
        <v>3232.7822695035461</v>
      </c>
      <c r="AK104" s="32">
        <v>3189.2070921985814</v>
      </c>
      <c r="AL104" s="33">
        <f t="shared" si="7"/>
        <v>13666.964972383415</v>
      </c>
      <c r="AM104" s="34">
        <f t="shared" si="8"/>
        <v>6502.1633462006539</v>
      </c>
    </row>
    <row r="105" spans="1:39">
      <c r="A105" s="16" t="s">
        <v>131</v>
      </c>
      <c r="B105" s="17">
        <v>32481640</v>
      </c>
      <c r="C105" s="17">
        <v>0</v>
      </c>
      <c r="D105" s="18">
        <v>45399243</v>
      </c>
      <c r="E105" s="18">
        <v>46940192</v>
      </c>
      <c r="F105" s="18">
        <v>31247409</v>
      </c>
      <c r="G105" s="18">
        <v>0</v>
      </c>
      <c r="H105" s="18">
        <v>31247409</v>
      </c>
      <c r="I105" s="18">
        <v>8242076</v>
      </c>
      <c r="J105" s="18">
        <v>3088425</v>
      </c>
      <c r="K105" s="18">
        <v>1854861</v>
      </c>
      <c r="L105" s="18">
        <v>0</v>
      </c>
      <c r="M105" s="18">
        <v>44432771</v>
      </c>
      <c r="N105" s="18">
        <v>966472</v>
      </c>
      <c r="O105" s="18">
        <v>2507421</v>
      </c>
      <c r="P105" s="19">
        <v>2.1999999999999999E-2</v>
      </c>
      <c r="Q105" s="19">
        <v>5.6000000000000001E-2</v>
      </c>
      <c r="R105" s="20">
        <v>26</v>
      </c>
      <c r="S105" s="20">
        <v>1113</v>
      </c>
      <c r="T105" s="21">
        <v>1240</v>
      </c>
      <c r="U105" s="21">
        <v>90</v>
      </c>
      <c r="V105" s="22">
        <v>3.15</v>
      </c>
      <c r="W105" s="23">
        <v>2.83</v>
      </c>
      <c r="X105" s="24">
        <v>1097.96</v>
      </c>
      <c r="Y105" s="25">
        <v>2.72</v>
      </c>
      <c r="Z105" s="26">
        <v>33</v>
      </c>
      <c r="AA105" s="27">
        <v>87</v>
      </c>
      <c r="AB105" s="27">
        <f t="shared" si="11"/>
        <v>1262.0229885057472</v>
      </c>
      <c r="AC105" s="28">
        <v>0.42999999999999972</v>
      </c>
      <c r="AD105" s="29">
        <v>15.039999999999964</v>
      </c>
      <c r="AE105" s="30">
        <v>2507421</v>
      </c>
      <c r="AF105" s="30">
        <v>966472</v>
      </c>
      <c r="AG105" s="31">
        <f t="shared" si="12"/>
        <v>3</v>
      </c>
      <c r="AH105" s="32">
        <v>42174.476190476191</v>
      </c>
      <c r="AI105" s="32">
        <v>40789.97574123989</v>
      </c>
      <c r="AJ105" s="32">
        <v>37854.993548387094</v>
      </c>
      <c r="AK105" s="32">
        <v>36612.292741935482</v>
      </c>
      <c r="AL105" s="33">
        <f t="shared" si="7"/>
        <v>40468.478815257382</v>
      </c>
      <c r="AM105" s="34">
        <f t="shared" si="8"/>
        <v>1705.9973752188089</v>
      </c>
    </row>
    <row r="106" spans="1:39">
      <c r="A106" s="16" t="s">
        <v>132</v>
      </c>
      <c r="B106" s="17">
        <v>142200</v>
      </c>
      <c r="C106" s="17">
        <v>0</v>
      </c>
      <c r="D106" s="18">
        <v>171420</v>
      </c>
      <c r="E106" s="18">
        <v>173268</v>
      </c>
      <c r="F106" s="18">
        <v>166656</v>
      </c>
      <c r="G106" s="18">
        <v>0</v>
      </c>
      <c r="H106" s="18">
        <v>166656</v>
      </c>
      <c r="I106" s="18">
        <v>18479</v>
      </c>
      <c r="J106" s="18">
        <v>5291</v>
      </c>
      <c r="K106" s="18">
        <v>1836</v>
      </c>
      <c r="L106" s="18">
        <v>0</v>
      </c>
      <c r="M106" s="18">
        <v>192262</v>
      </c>
      <c r="N106" s="18">
        <v>-20842</v>
      </c>
      <c r="O106" s="18">
        <v>-18994</v>
      </c>
      <c r="P106" s="19">
        <v>-0.108</v>
      </c>
      <c r="Q106" s="19">
        <v>-9.9000000000000005E-2</v>
      </c>
      <c r="R106" s="20">
        <v>4</v>
      </c>
      <c r="S106" s="20">
        <v>36</v>
      </c>
      <c r="T106" s="21">
        <v>532</v>
      </c>
      <c r="U106" s="21">
        <v>7</v>
      </c>
      <c r="V106" s="22">
        <v>1.63</v>
      </c>
      <c r="W106" s="23">
        <v>0.11</v>
      </c>
      <c r="X106" s="24">
        <v>31.9</v>
      </c>
      <c r="Y106" s="25">
        <v>1.49</v>
      </c>
      <c r="Z106" s="26">
        <v>3</v>
      </c>
      <c r="AA106" s="27">
        <v>7</v>
      </c>
      <c r="AB106" s="27">
        <f t="shared" si="11"/>
        <v>455.71428571428572</v>
      </c>
      <c r="AC106" s="28">
        <v>0.1399999999999999</v>
      </c>
      <c r="AD106" s="29">
        <v>4.1000000000000014</v>
      </c>
      <c r="AE106" s="30">
        <v>-18994</v>
      </c>
      <c r="AF106" s="30">
        <v>-20842</v>
      </c>
      <c r="AG106" s="31">
        <f t="shared" si="12"/>
        <v>0</v>
      </c>
      <c r="AH106" s="32">
        <v>4813</v>
      </c>
      <c r="AI106" s="32">
        <v>4761.666666666667</v>
      </c>
      <c r="AJ106" s="32">
        <v>325.69172932330827</v>
      </c>
      <c r="AK106" s="32">
        <v>322.21804511278197</v>
      </c>
      <c r="AL106" s="33">
        <f t="shared" si="7"/>
        <v>6027.0219435736681</v>
      </c>
      <c r="AM106" s="34">
        <f t="shared" si="8"/>
        <v>-1214.0219435736681</v>
      </c>
    </row>
    <row r="107" spans="1:39">
      <c r="A107" s="16" t="s">
        <v>133</v>
      </c>
      <c r="B107" s="17">
        <v>342534</v>
      </c>
      <c r="C107" s="17">
        <v>27401</v>
      </c>
      <c r="D107" s="18">
        <v>460538</v>
      </c>
      <c r="E107" s="18">
        <v>468714</v>
      </c>
      <c r="F107" s="18">
        <v>188842</v>
      </c>
      <c r="G107" s="18">
        <v>15108</v>
      </c>
      <c r="H107" s="18">
        <v>203950</v>
      </c>
      <c r="I107" s="18">
        <v>58373</v>
      </c>
      <c r="J107" s="18">
        <v>3428</v>
      </c>
      <c r="K107" s="18">
        <v>0</v>
      </c>
      <c r="L107" s="18">
        <v>0</v>
      </c>
      <c r="M107" s="18">
        <v>265751</v>
      </c>
      <c r="N107" s="18">
        <v>194787</v>
      </c>
      <c r="O107" s="18">
        <v>202963</v>
      </c>
      <c r="P107" s="19">
        <v>0.73299999999999998</v>
      </c>
      <c r="Q107" s="19">
        <v>0.76400000000000001</v>
      </c>
      <c r="R107" s="20">
        <v>7</v>
      </c>
      <c r="S107" s="20">
        <v>45</v>
      </c>
      <c r="T107" s="21">
        <v>193</v>
      </c>
      <c r="U107" s="21">
        <v>23</v>
      </c>
      <c r="V107" s="22">
        <v>1.98</v>
      </c>
      <c r="W107" s="23">
        <v>0.46</v>
      </c>
      <c r="X107" s="24">
        <v>30</v>
      </c>
      <c r="Y107" s="25">
        <v>1.73</v>
      </c>
      <c r="Z107" s="26">
        <v>4</v>
      </c>
      <c r="AA107" s="27">
        <v>21</v>
      </c>
      <c r="AB107" s="27">
        <f t="shared" si="11"/>
        <v>142.85714285714286</v>
      </c>
      <c r="AC107" s="28">
        <v>0.25</v>
      </c>
      <c r="AD107" s="29">
        <v>15</v>
      </c>
      <c r="AE107" s="30">
        <v>202963</v>
      </c>
      <c r="AF107" s="30">
        <v>194787</v>
      </c>
      <c r="AG107" s="31">
        <f t="shared" si="12"/>
        <v>2</v>
      </c>
      <c r="AH107" s="32">
        <v>10415.866666666667</v>
      </c>
      <c r="AI107" s="32">
        <v>10234.177777777777</v>
      </c>
      <c r="AJ107" s="32">
        <v>2428.5699481865286</v>
      </c>
      <c r="AK107" s="32">
        <v>2386.2072538860102</v>
      </c>
      <c r="AL107" s="33">
        <f t="shared" si="7"/>
        <v>8858.3666666666668</v>
      </c>
      <c r="AM107" s="34">
        <f t="shared" si="8"/>
        <v>1557.5</v>
      </c>
    </row>
    <row r="108" spans="1:39">
      <c r="A108" s="16" t="s">
        <v>134</v>
      </c>
      <c r="B108" s="17">
        <v>1470741</v>
      </c>
      <c r="C108" s="17">
        <v>176489</v>
      </c>
      <c r="D108" s="18">
        <v>2905794</v>
      </c>
      <c r="E108" s="18">
        <v>3089969</v>
      </c>
      <c r="F108" s="18">
        <v>2313044</v>
      </c>
      <c r="G108" s="18">
        <v>277566</v>
      </c>
      <c r="H108" s="18">
        <v>2590610</v>
      </c>
      <c r="I108" s="18">
        <v>362625</v>
      </c>
      <c r="J108" s="18">
        <v>854224</v>
      </c>
      <c r="K108" s="18">
        <v>189151</v>
      </c>
      <c r="L108" s="18">
        <v>0</v>
      </c>
      <c r="M108" s="18">
        <v>3996610</v>
      </c>
      <c r="N108" s="18">
        <v>-1090816</v>
      </c>
      <c r="O108" s="18">
        <v>-906641</v>
      </c>
      <c r="P108" s="19">
        <v>-0.27300000000000002</v>
      </c>
      <c r="Q108" s="19">
        <v>-0.22700000000000001</v>
      </c>
      <c r="R108" s="20">
        <v>2</v>
      </c>
      <c r="S108" s="20">
        <v>56</v>
      </c>
      <c r="T108" s="21">
        <v>108</v>
      </c>
      <c r="U108" s="21">
        <v>52</v>
      </c>
      <c r="V108" s="22">
        <v>2.99</v>
      </c>
      <c r="W108" s="23">
        <v>1.54</v>
      </c>
      <c r="X108" s="24">
        <v>121.23</v>
      </c>
      <c r="Y108" s="25">
        <v>2.2799999999999998</v>
      </c>
      <c r="Z108" s="26">
        <v>8</v>
      </c>
      <c r="AA108" s="27">
        <v>47</v>
      </c>
      <c r="AB108" s="27">
        <f t="shared" si="11"/>
        <v>257.93617021276594</v>
      </c>
      <c r="AC108" s="28">
        <v>0.71000000000000041</v>
      </c>
      <c r="AD108" s="29">
        <v>-65.23</v>
      </c>
      <c r="AE108" s="30">
        <v>-906641</v>
      </c>
      <c r="AF108" s="30">
        <v>-1090816</v>
      </c>
      <c r="AG108" s="31">
        <f t="shared" si="12"/>
        <v>5</v>
      </c>
      <c r="AH108" s="32">
        <v>55178.017857142855</v>
      </c>
      <c r="AI108" s="32">
        <v>51889.178571428572</v>
      </c>
      <c r="AJ108" s="32">
        <v>28610.824074074073</v>
      </c>
      <c r="AK108" s="32">
        <v>26905.5</v>
      </c>
      <c r="AL108" s="33">
        <f t="shared" si="7"/>
        <v>32967.169842448238</v>
      </c>
      <c r="AM108" s="34">
        <f t="shared" si="8"/>
        <v>22210.848014694617</v>
      </c>
    </row>
    <row r="109" spans="1:39">
      <c r="A109" s="16" t="s">
        <v>135</v>
      </c>
      <c r="B109" s="17">
        <v>572182</v>
      </c>
      <c r="C109" s="17">
        <v>0</v>
      </c>
      <c r="D109" s="18">
        <v>724073</v>
      </c>
      <c r="E109" s="18">
        <v>732930</v>
      </c>
      <c r="F109" s="18">
        <v>441062</v>
      </c>
      <c r="G109" s="18">
        <v>0</v>
      </c>
      <c r="H109" s="18">
        <v>441062</v>
      </c>
      <c r="I109" s="18">
        <v>48952</v>
      </c>
      <c r="J109" s="18">
        <v>21281</v>
      </c>
      <c r="K109" s="18">
        <v>48915</v>
      </c>
      <c r="L109" s="18">
        <v>0</v>
      </c>
      <c r="M109" s="18">
        <v>560210</v>
      </c>
      <c r="N109" s="18">
        <v>163863</v>
      </c>
      <c r="O109" s="18">
        <v>172720</v>
      </c>
      <c r="P109" s="19">
        <v>0.29299999999999998</v>
      </c>
      <c r="Q109" s="19">
        <v>0.308</v>
      </c>
      <c r="R109" s="20">
        <v>8</v>
      </c>
      <c r="S109" s="20">
        <v>81</v>
      </c>
      <c r="T109" s="21" t="s">
        <v>94</v>
      </c>
      <c r="U109" s="21" t="s">
        <v>94</v>
      </c>
      <c r="V109" s="22">
        <v>2.2000000000000002</v>
      </c>
      <c r="W109" s="23">
        <v>2.2000000000000002</v>
      </c>
      <c r="X109" s="24">
        <v>71.400000000000006</v>
      </c>
      <c r="Y109" s="25">
        <v>1.62</v>
      </c>
      <c r="Z109" s="26">
        <v>10</v>
      </c>
      <c r="AA109" s="27">
        <v>13</v>
      </c>
      <c r="AB109" s="27">
        <f t="shared" si="11"/>
        <v>549.23076923076928</v>
      </c>
      <c r="AC109" s="28">
        <v>0.58000000000000007</v>
      </c>
      <c r="AD109" s="29">
        <v>9.5999999999999943</v>
      </c>
      <c r="AE109" s="30">
        <v>172720</v>
      </c>
      <c r="AF109" s="30">
        <v>163863</v>
      </c>
      <c r="AG109" s="31" t="s">
        <v>94</v>
      </c>
      <c r="AH109" s="32">
        <v>9048.5185185185182</v>
      </c>
      <c r="AI109" s="32">
        <v>8939.1728395061727</v>
      </c>
      <c r="AJ109" s="32">
        <v>9048.5185185185182</v>
      </c>
      <c r="AK109" s="32">
        <v>8939.1728395061727</v>
      </c>
      <c r="AL109" s="33">
        <f t="shared" si="7"/>
        <v>7846.078431372548</v>
      </c>
      <c r="AM109" s="34">
        <f t="shared" si="8"/>
        <v>1202.4400871459702</v>
      </c>
    </row>
    <row r="110" spans="1:39">
      <c r="A110" s="16" t="s">
        <v>136</v>
      </c>
      <c r="B110" s="17">
        <v>1031170</v>
      </c>
      <c r="C110" s="17">
        <v>0</v>
      </c>
      <c r="D110" s="18">
        <v>1294425</v>
      </c>
      <c r="E110" s="18">
        <v>1310003</v>
      </c>
      <c r="F110" s="18">
        <v>1529009</v>
      </c>
      <c r="G110" s="18">
        <v>0</v>
      </c>
      <c r="H110" s="18">
        <v>1529009</v>
      </c>
      <c r="I110" s="18">
        <v>278333</v>
      </c>
      <c r="J110" s="18">
        <v>64666</v>
      </c>
      <c r="K110" s="18">
        <v>66194</v>
      </c>
      <c r="L110" s="18">
        <v>0</v>
      </c>
      <c r="M110" s="18">
        <v>1938202</v>
      </c>
      <c r="N110" s="18">
        <v>-643777</v>
      </c>
      <c r="O110" s="18">
        <v>-628199</v>
      </c>
      <c r="P110" s="19">
        <v>-0.33200000000000002</v>
      </c>
      <c r="Q110" s="19">
        <v>-0.32400000000000001</v>
      </c>
      <c r="R110" s="20">
        <v>13</v>
      </c>
      <c r="S110" s="20">
        <v>147</v>
      </c>
      <c r="T110" s="21">
        <v>378</v>
      </c>
      <c r="U110" s="21">
        <v>39</v>
      </c>
      <c r="V110" s="22">
        <v>2.12</v>
      </c>
      <c r="W110" s="23">
        <v>0.83</v>
      </c>
      <c r="X110" s="24">
        <v>180.98999999999998</v>
      </c>
      <c r="Y110" s="25">
        <v>1.86</v>
      </c>
      <c r="Z110" s="26">
        <v>16</v>
      </c>
      <c r="AA110" s="27">
        <v>30</v>
      </c>
      <c r="AB110" s="27">
        <f t="shared" si="11"/>
        <v>603.29999999999984</v>
      </c>
      <c r="AC110" s="28">
        <v>0.26</v>
      </c>
      <c r="AD110" s="29">
        <v>-33.989999999999981</v>
      </c>
      <c r="AE110" s="30">
        <v>-628199</v>
      </c>
      <c r="AF110" s="30">
        <v>-643777</v>
      </c>
      <c r="AG110" s="31">
        <f t="shared" si="12"/>
        <v>9</v>
      </c>
      <c r="AH110" s="32">
        <v>8911.5850340136058</v>
      </c>
      <c r="AI110" s="32">
        <v>8805.6122448979586</v>
      </c>
      <c r="AJ110" s="32">
        <v>3465.6164021164022</v>
      </c>
      <c r="AK110" s="32">
        <v>3424.4047619047619</v>
      </c>
      <c r="AL110" s="33">
        <f t="shared" si="7"/>
        <v>10708.889993922317</v>
      </c>
      <c r="AM110" s="34">
        <f t="shared" si="8"/>
        <v>-1797.3049599087117</v>
      </c>
    </row>
    <row r="111" spans="1:39">
      <c r="A111" s="16" t="s">
        <v>137</v>
      </c>
      <c r="B111" s="17">
        <v>10627115</v>
      </c>
      <c r="C111" s="17">
        <v>0</v>
      </c>
      <c r="D111" s="18">
        <v>14586926</v>
      </c>
      <c r="E111" s="18">
        <v>14974864</v>
      </c>
      <c r="F111" s="18">
        <v>10958753</v>
      </c>
      <c r="G111" s="18">
        <v>0</v>
      </c>
      <c r="H111" s="18">
        <v>10958753</v>
      </c>
      <c r="I111" s="18">
        <v>3005666</v>
      </c>
      <c r="J111" s="18">
        <v>285822</v>
      </c>
      <c r="K111" s="18">
        <v>649339</v>
      </c>
      <c r="L111" s="18">
        <v>0</v>
      </c>
      <c r="M111" s="18">
        <v>14899580</v>
      </c>
      <c r="N111" s="18">
        <v>-312654</v>
      </c>
      <c r="O111" s="18">
        <v>75284</v>
      </c>
      <c r="P111" s="19">
        <v>-2.1000000000000001E-2</v>
      </c>
      <c r="Q111" s="19">
        <v>5.0000000000000001E-3</v>
      </c>
      <c r="R111" s="20">
        <v>15</v>
      </c>
      <c r="S111" s="20">
        <v>459</v>
      </c>
      <c r="T111" s="21">
        <v>627</v>
      </c>
      <c r="U111" s="21">
        <v>73</v>
      </c>
      <c r="V111" s="22">
        <v>2.98</v>
      </c>
      <c r="W111" s="23">
        <v>2.1800000000000002</v>
      </c>
      <c r="X111" s="24">
        <v>425.45</v>
      </c>
      <c r="Y111" s="25">
        <v>2.58</v>
      </c>
      <c r="Z111" s="26">
        <v>14</v>
      </c>
      <c r="AA111" s="27">
        <v>73</v>
      </c>
      <c r="AB111" s="27">
        <f t="shared" si="11"/>
        <v>582.80821917808214</v>
      </c>
      <c r="AC111" s="28">
        <v>0.39999999999999991</v>
      </c>
      <c r="AD111" s="29">
        <v>33.550000000000011</v>
      </c>
      <c r="AE111" s="30">
        <v>75284</v>
      </c>
      <c r="AF111" s="30">
        <v>-312654</v>
      </c>
      <c r="AG111" s="31">
        <f t="shared" si="12"/>
        <v>0</v>
      </c>
      <c r="AH111" s="32">
        <v>32624.976034858388</v>
      </c>
      <c r="AI111" s="32">
        <v>31779.795206971678</v>
      </c>
      <c r="AJ111" s="32">
        <v>23883.355661881978</v>
      </c>
      <c r="AK111" s="32">
        <v>23264.63476874003</v>
      </c>
      <c r="AL111" s="33">
        <f t="shared" si="7"/>
        <v>35020.754495240333</v>
      </c>
      <c r="AM111" s="34">
        <f t="shared" si="8"/>
        <v>-2395.7784603819455</v>
      </c>
    </row>
    <row r="112" spans="1:39">
      <c r="A112" s="16" t="s">
        <v>138</v>
      </c>
      <c r="B112" s="17">
        <v>10307990</v>
      </c>
      <c r="C112" s="17">
        <v>0</v>
      </c>
      <c r="D112" s="18">
        <v>14067826</v>
      </c>
      <c r="E112" s="18">
        <v>14305000</v>
      </c>
      <c r="F112" s="18">
        <v>11349508</v>
      </c>
      <c r="G112" s="18">
        <v>0</v>
      </c>
      <c r="H112" s="18">
        <v>11349508</v>
      </c>
      <c r="I112" s="18">
        <v>2230048</v>
      </c>
      <c r="J112" s="18">
        <v>1153633</v>
      </c>
      <c r="K112" s="18">
        <v>243993</v>
      </c>
      <c r="L112" s="18">
        <v>0</v>
      </c>
      <c r="M112" s="18">
        <v>14977182</v>
      </c>
      <c r="N112" s="18">
        <v>-909356</v>
      </c>
      <c r="O112" s="18">
        <v>-672182</v>
      </c>
      <c r="P112" s="19">
        <v>-6.0999999999999999E-2</v>
      </c>
      <c r="Q112" s="19">
        <v>-4.4999999999999998E-2</v>
      </c>
      <c r="R112" s="20">
        <v>24</v>
      </c>
      <c r="S112" s="20">
        <v>501</v>
      </c>
      <c r="T112" s="21">
        <v>688</v>
      </c>
      <c r="U112" s="21">
        <v>73</v>
      </c>
      <c r="V112" s="22">
        <v>3.01</v>
      </c>
      <c r="W112" s="23">
        <v>2.19</v>
      </c>
      <c r="X112" s="24">
        <v>536.90000000000009</v>
      </c>
      <c r="Y112" s="25">
        <v>2.61</v>
      </c>
      <c r="Z112" s="26">
        <v>27</v>
      </c>
      <c r="AA112" s="27">
        <v>100</v>
      </c>
      <c r="AB112" s="27">
        <f t="shared" si="11"/>
        <v>536.90000000000009</v>
      </c>
      <c r="AC112" s="28">
        <v>0.39999999999999991</v>
      </c>
      <c r="AD112" s="29">
        <v>-35.900000000000091</v>
      </c>
      <c r="AE112" s="30">
        <v>-672182</v>
      </c>
      <c r="AF112" s="30">
        <v>-909356</v>
      </c>
      <c r="AG112" s="31">
        <f t="shared" si="12"/>
        <v>-27</v>
      </c>
      <c r="AH112" s="32">
        <v>28552.894211576848</v>
      </c>
      <c r="AI112" s="32">
        <v>28079.493013972056</v>
      </c>
      <c r="AJ112" s="32">
        <v>20792.151162790698</v>
      </c>
      <c r="AK112" s="32">
        <v>20447.421511627908</v>
      </c>
      <c r="AL112" s="33">
        <f t="shared" si="7"/>
        <v>27895.663997019925</v>
      </c>
      <c r="AM112" s="34">
        <f t="shared" si="8"/>
        <v>657.23021455692287</v>
      </c>
    </row>
    <row r="113" spans="1:39">
      <c r="A113" s="16" t="s">
        <v>139</v>
      </c>
      <c r="B113" s="17">
        <v>1061820</v>
      </c>
      <c r="C113" s="17">
        <v>0</v>
      </c>
      <c r="D113" s="18">
        <v>1376686</v>
      </c>
      <c r="E113" s="18">
        <v>1399848</v>
      </c>
      <c r="F113" s="18">
        <v>720247</v>
      </c>
      <c r="G113" s="18">
        <v>0</v>
      </c>
      <c r="H113" s="18">
        <v>720247</v>
      </c>
      <c r="I113" s="18">
        <v>170762</v>
      </c>
      <c r="J113" s="18">
        <v>51497</v>
      </c>
      <c r="K113" s="18">
        <v>32054</v>
      </c>
      <c r="L113" s="18">
        <v>0</v>
      </c>
      <c r="M113" s="18">
        <v>974560</v>
      </c>
      <c r="N113" s="18">
        <v>402126</v>
      </c>
      <c r="O113" s="18">
        <v>425288</v>
      </c>
      <c r="P113" s="19">
        <v>0.41299999999999998</v>
      </c>
      <c r="Q113" s="19">
        <v>0.436</v>
      </c>
      <c r="R113" s="20">
        <v>8</v>
      </c>
      <c r="S113" s="20">
        <v>87</v>
      </c>
      <c r="T113" s="21">
        <v>615</v>
      </c>
      <c r="U113" s="21">
        <v>14</v>
      </c>
      <c r="V113" s="22">
        <v>2.58</v>
      </c>
      <c r="W113" s="23">
        <v>0.37</v>
      </c>
      <c r="X113" s="24">
        <v>77.34</v>
      </c>
      <c r="Y113" s="25">
        <v>1.99</v>
      </c>
      <c r="Z113" s="26">
        <v>6</v>
      </c>
      <c r="AA113" s="27">
        <v>14</v>
      </c>
      <c r="AB113" s="27">
        <f t="shared" si="11"/>
        <v>552.42857142857144</v>
      </c>
      <c r="AC113" s="28">
        <v>0.59000000000000008</v>
      </c>
      <c r="AD113" s="29">
        <v>9.6599999999999966</v>
      </c>
      <c r="AE113" s="30">
        <v>425288</v>
      </c>
      <c r="AF113" s="30">
        <v>402126</v>
      </c>
      <c r="AG113" s="31">
        <f t="shared" si="12"/>
        <v>0</v>
      </c>
      <c r="AH113" s="32">
        <v>16090.206896551725</v>
      </c>
      <c r="AI113" s="32">
        <v>15823.977011494253</v>
      </c>
      <c r="AJ113" s="32">
        <v>2276.1756097560974</v>
      </c>
      <c r="AK113" s="32">
        <v>2238.5138211382114</v>
      </c>
      <c r="AL113" s="33">
        <f t="shared" si="7"/>
        <v>12600.982673907421</v>
      </c>
      <c r="AM113" s="34">
        <f t="shared" si="8"/>
        <v>3489.2242226443032</v>
      </c>
    </row>
    <row r="114" spans="1:39">
      <c r="A114" s="16" t="s">
        <v>140</v>
      </c>
      <c r="B114" s="17">
        <v>194895</v>
      </c>
      <c r="C114" s="17">
        <v>23387</v>
      </c>
      <c r="D114" s="18">
        <v>259364</v>
      </c>
      <c r="E114" s="18">
        <v>263098</v>
      </c>
      <c r="F114" s="18">
        <v>0</v>
      </c>
      <c r="G114" s="18">
        <v>0</v>
      </c>
      <c r="H114" s="18">
        <v>0</v>
      </c>
      <c r="I114" s="18">
        <v>0</v>
      </c>
      <c r="J114" s="18">
        <v>5531</v>
      </c>
      <c r="K114" s="18">
        <v>0</v>
      </c>
      <c r="L114" s="18">
        <v>0</v>
      </c>
      <c r="M114" s="18">
        <v>5531</v>
      </c>
      <c r="N114" s="18">
        <v>253833</v>
      </c>
      <c r="O114" s="18">
        <v>257567</v>
      </c>
      <c r="P114" s="19">
        <v>45.893000000000001</v>
      </c>
      <c r="Q114" s="19">
        <v>46.567999999999998</v>
      </c>
      <c r="R114" s="20">
        <v>1</v>
      </c>
      <c r="S114" s="20">
        <v>12</v>
      </c>
      <c r="T114" s="21">
        <v>15</v>
      </c>
      <c r="U114" s="21">
        <v>77</v>
      </c>
      <c r="V114" s="22">
        <v>2.78</v>
      </c>
      <c r="W114" s="23">
        <v>2.15</v>
      </c>
      <c r="X114" s="24" t="s">
        <v>94</v>
      </c>
      <c r="Y114" s="25" t="s">
        <v>94</v>
      </c>
      <c r="Z114" s="38" t="s">
        <v>94</v>
      </c>
      <c r="AA114" s="38" t="s">
        <v>94</v>
      </c>
      <c r="AB114" s="27" t="s">
        <v>94</v>
      </c>
      <c r="AC114" s="28">
        <v>2.78</v>
      </c>
      <c r="AD114" s="29">
        <v>12</v>
      </c>
      <c r="AE114" s="30">
        <v>257567</v>
      </c>
      <c r="AF114" s="30">
        <v>253833</v>
      </c>
      <c r="AG114" s="31">
        <v>77</v>
      </c>
      <c r="AH114" s="32">
        <v>21924.833333333332</v>
      </c>
      <c r="AI114" s="32">
        <v>21613.666666666668</v>
      </c>
      <c r="AJ114" s="32">
        <v>17539.866666666665</v>
      </c>
      <c r="AK114" s="32">
        <v>17290.933333333334</v>
      </c>
      <c r="AL114" s="33" t="s">
        <v>94</v>
      </c>
      <c r="AM114" s="34" t="s">
        <v>94</v>
      </c>
    </row>
    <row r="115" spans="1:39">
      <c r="A115" s="16" t="s">
        <v>141</v>
      </c>
      <c r="B115" s="17">
        <v>26382492</v>
      </c>
      <c r="C115" s="17">
        <v>0</v>
      </c>
      <c r="D115" s="18">
        <v>34879132</v>
      </c>
      <c r="E115" s="18">
        <v>35448546</v>
      </c>
      <c r="F115" s="18">
        <v>25530442</v>
      </c>
      <c r="G115" s="18">
        <v>0</v>
      </c>
      <c r="H115" s="18">
        <v>25530442</v>
      </c>
      <c r="I115" s="18">
        <v>5487983</v>
      </c>
      <c r="J115" s="18">
        <v>1618636</v>
      </c>
      <c r="K115" s="18">
        <v>1177642</v>
      </c>
      <c r="L115" s="18">
        <v>0</v>
      </c>
      <c r="M115" s="18">
        <v>33814703</v>
      </c>
      <c r="N115" s="18">
        <v>1064429</v>
      </c>
      <c r="O115" s="18">
        <v>1633843</v>
      </c>
      <c r="P115" s="19">
        <v>3.1E-2</v>
      </c>
      <c r="Q115" s="19">
        <v>4.8000000000000001E-2</v>
      </c>
      <c r="R115" s="20">
        <v>23</v>
      </c>
      <c r="S115" s="20">
        <v>931</v>
      </c>
      <c r="T115" s="21">
        <v>1115</v>
      </c>
      <c r="U115" s="21">
        <v>83</v>
      </c>
      <c r="V115" s="22">
        <v>3.22</v>
      </c>
      <c r="W115" s="23">
        <v>2.69</v>
      </c>
      <c r="X115" s="24">
        <v>966.34999999999991</v>
      </c>
      <c r="Y115" s="25">
        <v>2.8</v>
      </c>
      <c r="Z115" s="26">
        <v>29</v>
      </c>
      <c r="AA115" s="27">
        <v>100</v>
      </c>
      <c r="AB115" s="27">
        <f t="shared" ref="AB115:AB121" si="13">(X115*100)/AA115</f>
        <v>966.34999999999991</v>
      </c>
      <c r="AC115" s="28">
        <v>0.42000000000000037</v>
      </c>
      <c r="AD115" s="29">
        <v>-35.349999999999909</v>
      </c>
      <c r="AE115" s="30">
        <v>1633843</v>
      </c>
      <c r="AF115" s="30">
        <v>1064429</v>
      </c>
      <c r="AG115" s="31">
        <f t="shared" si="12"/>
        <v>-17</v>
      </c>
      <c r="AH115" s="32">
        <v>38075.774436090229</v>
      </c>
      <c r="AI115" s="32">
        <v>37464.158968850701</v>
      </c>
      <c r="AJ115" s="32">
        <v>31792.417937219732</v>
      </c>
      <c r="AK115" s="32">
        <v>31281.732735426009</v>
      </c>
      <c r="AL115" s="33">
        <f t="shared" ref="AL115:AL121" si="14">M115/X115</f>
        <v>34992.190200238016</v>
      </c>
      <c r="AM115" s="34">
        <f t="shared" si="8"/>
        <v>3083.5842358522132</v>
      </c>
    </row>
    <row r="116" spans="1:39">
      <c r="A116" s="16" t="s">
        <v>142</v>
      </c>
      <c r="B116" s="17">
        <v>235894</v>
      </c>
      <c r="C116" s="17">
        <v>18872</v>
      </c>
      <c r="D116" s="18">
        <v>333086</v>
      </c>
      <c r="E116" s="18">
        <v>340911</v>
      </c>
      <c r="F116" s="18">
        <v>379396</v>
      </c>
      <c r="G116" s="18">
        <v>30350</v>
      </c>
      <c r="H116" s="18">
        <v>409746</v>
      </c>
      <c r="I116" s="18">
        <v>59934</v>
      </c>
      <c r="J116" s="18">
        <v>0</v>
      </c>
      <c r="K116" s="18">
        <v>3005</v>
      </c>
      <c r="L116" s="18">
        <v>0</v>
      </c>
      <c r="M116" s="18">
        <v>472685</v>
      </c>
      <c r="N116" s="18">
        <v>-139599</v>
      </c>
      <c r="O116" s="18">
        <v>-131774</v>
      </c>
      <c r="P116" s="19">
        <v>-0.29499999999999998</v>
      </c>
      <c r="Q116" s="19">
        <v>-0.27900000000000003</v>
      </c>
      <c r="R116" s="20">
        <v>5</v>
      </c>
      <c r="S116" s="20">
        <v>36</v>
      </c>
      <c r="T116" s="21">
        <v>271</v>
      </c>
      <c r="U116" s="21">
        <v>13</v>
      </c>
      <c r="V116" s="22">
        <v>1.92</v>
      </c>
      <c r="W116" s="23">
        <v>0.25</v>
      </c>
      <c r="X116" s="24">
        <v>52.730000000000004</v>
      </c>
      <c r="Y116" s="25">
        <v>1.67</v>
      </c>
      <c r="Z116" s="26">
        <v>7</v>
      </c>
      <c r="AA116" s="27">
        <v>8</v>
      </c>
      <c r="AB116" s="27">
        <f t="shared" si="13"/>
        <v>659.125</v>
      </c>
      <c r="AC116" s="28">
        <v>0.25</v>
      </c>
      <c r="AD116" s="29">
        <v>-16.730000000000004</v>
      </c>
      <c r="AE116" s="30">
        <v>-131774</v>
      </c>
      <c r="AF116" s="30">
        <v>-139599</v>
      </c>
      <c r="AG116" s="31">
        <f t="shared" si="12"/>
        <v>5</v>
      </c>
      <c r="AH116" s="32">
        <v>9469.75</v>
      </c>
      <c r="AI116" s="32">
        <v>9252.3888888888887</v>
      </c>
      <c r="AJ116" s="32">
        <v>1257.9741697416973</v>
      </c>
      <c r="AK116" s="32">
        <v>1229.09963099631</v>
      </c>
      <c r="AL116" s="33">
        <f t="shared" si="14"/>
        <v>8964.2518490422899</v>
      </c>
      <c r="AM116" s="34">
        <f t="shared" si="8"/>
        <v>505.4981509577101</v>
      </c>
    </row>
    <row r="117" spans="1:39">
      <c r="A117" s="16" t="s">
        <v>143</v>
      </c>
      <c r="B117" s="17">
        <v>4339123</v>
      </c>
      <c r="C117" s="17">
        <v>0</v>
      </c>
      <c r="D117" s="18">
        <v>5312489</v>
      </c>
      <c r="E117" s="18">
        <v>5375298</v>
      </c>
      <c r="F117" s="18">
        <v>3515515</v>
      </c>
      <c r="G117" s="18">
        <v>0</v>
      </c>
      <c r="H117" s="18">
        <v>3515515</v>
      </c>
      <c r="I117" s="18">
        <v>648919</v>
      </c>
      <c r="J117" s="18">
        <v>219157</v>
      </c>
      <c r="K117" s="18">
        <v>64191</v>
      </c>
      <c r="L117" s="18">
        <v>0</v>
      </c>
      <c r="M117" s="18">
        <v>4447782</v>
      </c>
      <c r="N117" s="18">
        <v>864707</v>
      </c>
      <c r="O117" s="18">
        <v>927516</v>
      </c>
      <c r="P117" s="19">
        <v>0.19400000000000001</v>
      </c>
      <c r="Q117" s="19">
        <v>0.20899999999999999</v>
      </c>
      <c r="R117" s="20">
        <v>17</v>
      </c>
      <c r="S117" s="20">
        <v>299</v>
      </c>
      <c r="T117" s="21">
        <v>1035</v>
      </c>
      <c r="U117" s="21">
        <v>29</v>
      </c>
      <c r="V117" s="22">
        <v>2.7</v>
      </c>
      <c r="W117" s="23">
        <v>0.78</v>
      </c>
      <c r="X117" s="24">
        <v>320.40000000000003</v>
      </c>
      <c r="Y117" s="25">
        <v>2.2000000000000002</v>
      </c>
      <c r="Z117" s="26">
        <v>22</v>
      </c>
      <c r="AA117" s="27">
        <v>32</v>
      </c>
      <c r="AB117" s="27">
        <f t="shared" si="13"/>
        <v>1001.2500000000001</v>
      </c>
      <c r="AC117" s="28">
        <v>0.5</v>
      </c>
      <c r="AD117" s="29">
        <v>-21.400000000000034</v>
      </c>
      <c r="AE117" s="30">
        <v>927516</v>
      </c>
      <c r="AF117" s="30">
        <v>864707</v>
      </c>
      <c r="AG117" s="31">
        <f t="shared" si="12"/>
        <v>-3</v>
      </c>
      <c r="AH117" s="32">
        <v>17977.585284280936</v>
      </c>
      <c r="AI117" s="32">
        <v>17767.521739130436</v>
      </c>
      <c r="AJ117" s="32">
        <v>5193.5246376811592</v>
      </c>
      <c r="AK117" s="32">
        <v>5132.8396135265702</v>
      </c>
      <c r="AL117" s="33">
        <f t="shared" si="14"/>
        <v>13881.96629213483</v>
      </c>
      <c r="AM117" s="34">
        <f t="shared" si="8"/>
        <v>4095.6189921461064</v>
      </c>
    </row>
    <row r="118" spans="1:39">
      <c r="A118" s="16" t="s">
        <v>144</v>
      </c>
      <c r="B118" s="17">
        <v>3267331</v>
      </c>
      <c r="C118" s="17">
        <v>392076</v>
      </c>
      <c r="D118" s="18">
        <v>4432898</v>
      </c>
      <c r="E118" s="18">
        <v>4485489</v>
      </c>
      <c r="F118" s="18">
        <v>2912882</v>
      </c>
      <c r="G118" s="18">
        <v>349546</v>
      </c>
      <c r="H118" s="18">
        <v>3262428</v>
      </c>
      <c r="I118" s="18">
        <v>514297</v>
      </c>
      <c r="J118" s="18">
        <v>228864</v>
      </c>
      <c r="K118" s="18">
        <v>59516</v>
      </c>
      <c r="L118" s="18">
        <v>0</v>
      </c>
      <c r="M118" s="18">
        <v>4065105</v>
      </c>
      <c r="N118" s="18">
        <v>367793</v>
      </c>
      <c r="O118" s="18">
        <v>420384</v>
      </c>
      <c r="P118" s="19">
        <v>0.09</v>
      </c>
      <c r="Q118" s="19">
        <v>0.10299999999999999</v>
      </c>
      <c r="R118" s="20">
        <v>13</v>
      </c>
      <c r="S118" s="20">
        <v>210</v>
      </c>
      <c r="T118" s="21">
        <v>727</v>
      </c>
      <c r="U118" s="21">
        <v>29</v>
      </c>
      <c r="V118" s="22">
        <v>2.74</v>
      </c>
      <c r="W118" s="23">
        <v>0.79</v>
      </c>
      <c r="X118" s="24">
        <v>226.08999999999997</v>
      </c>
      <c r="Y118" s="25">
        <v>2.23</v>
      </c>
      <c r="Z118" s="26">
        <v>20</v>
      </c>
      <c r="AA118" s="27">
        <v>32</v>
      </c>
      <c r="AB118" s="27">
        <f t="shared" si="13"/>
        <v>706.53124999999989</v>
      </c>
      <c r="AC118" s="28">
        <v>0.51000000000000023</v>
      </c>
      <c r="AD118" s="29">
        <v>-16.089999999999975</v>
      </c>
      <c r="AE118" s="30">
        <v>420384</v>
      </c>
      <c r="AF118" s="30">
        <v>367793</v>
      </c>
      <c r="AG118" s="31">
        <f t="shared" si="12"/>
        <v>-3</v>
      </c>
      <c r="AH118" s="32">
        <v>21359.471428571429</v>
      </c>
      <c r="AI118" s="32">
        <v>21109.038095238095</v>
      </c>
      <c r="AJ118" s="32">
        <v>6169.8610729023385</v>
      </c>
      <c r="AK118" s="32">
        <v>6097.521320495186</v>
      </c>
      <c r="AL118" s="33">
        <f t="shared" si="14"/>
        <v>17980.030076518204</v>
      </c>
      <c r="AM118" s="34">
        <f t="shared" si="8"/>
        <v>3379.4413520532253</v>
      </c>
    </row>
    <row r="119" spans="1:39">
      <c r="A119" s="16" t="s">
        <v>145</v>
      </c>
      <c r="B119" s="17">
        <v>581697</v>
      </c>
      <c r="C119" s="17">
        <v>0</v>
      </c>
      <c r="D119" s="18">
        <v>749537</v>
      </c>
      <c r="E119" s="18">
        <v>764168</v>
      </c>
      <c r="F119" s="18">
        <v>459920</v>
      </c>
      <c r="G119" s="18">
        <v>0</v>
      </c>
      <c r="H119" s="18">
        <v>459920</v>
      </c>
      <c r="I119" s="18">
        <v>159051</v>
      </c>
      <c r="J119" s="18">
        <v>13286</v>
      </c>
      <c r="K119" s="18">
        <v>835</v>
      </c>
      <c r="L119" s="18">
        <v>0</v>
      </c>
      <c r="M119" s="18">
        <v>633092</v>
      </c>
      <c r="N119" s="18">
        <v>116445</v>
      </c>
      <c r="O119" s="18">
        <v>131076</v>
      </c>
      <c r="P119" s="19">
        <v>0.184</v>
      </c>
      <c r="Q119" s="19">
        <v>0.20699999999999999</v>
      </c>
      <c r="R119" s="20">
        <v>8</v>
      </c>
      <c r="S119" s="20">
        <v>73</v>
      </c>
      <c r="T119" s="21">
        <v>246</v>
      </c>
      <c r="U119" s="21">
        <v>30</v>
      </c>
      <c r="V119" s="22">
        <v>2.3199999999999998</v>
      </c>
      <c r="W119" s="23">
        <v>0.68</v>
      </c>
      <c r="X119" s="24">
        <v>55.249999999999993</v>
      </c>
      <c r="Y119" s="25">
        <v>2.16</v>
      </c>
      <c r="Z119" s="26">
        <v>6</v>
      </c>
      <c r="AA119" s="27">
        <v>31</v>
      </c>
      <c r="AB119" s="27">
        <f t="shared" si="13"/>
        <v>178.22580645161287</v>
      </c>
      <c r="AC119" s="28">
        <v>0.1599999999999997</v>
      </c>
      <c r="AD119" s="29">
        <v>17.750000000000007</v>
      </c>
      <c r="AE119" s="30">
        <v>131076</v>
      </c>
      <c r="AF119" s="30">
        <v>116445</v>
      </c>
      <c r="AG119" s="31">
        <f t="shared" si="12"/>
        <v>-1</v>
      </c>
      <c r="AH119" s="32">
        <v>10468.054794520547</v>
      </c>
      <c r="AI119" s="32">
        <v>10267.630136986301</v>
      </c>
      <c r="AJ119" s="32">
        <v>3106.3739837398375</v>
      </c>
      <c r="AK119" s="32">
        <v>3046.8983739837399</v>
      </c>
      <c r="AL119" s="33">
        <f t="shared" si="14"/>
        <v>11458.678733031677</v>
      </c>
      <c r="AM119" s="34">
        <f t="shared" si="8"/>
        <v>-990.62393851112938</v>
      </c>
    </row>
    <row r="120" spans="1:39">
      <c r="A120" s="16" t="s">
        <v>146</v>
      </c>
      <c r="B120" s="17">
        <v>1569199</v>
      </c>
      <c r="C120" s="17">
        <v>0</v>
      </c>
      <c r="D120" s="18">
        <v>1884398</v>
      </c>
      <c r="E120" s="18">
        <v>1901823</v>
      </c>
      <c r="F120" s="18">
        <v>1443361</v>
      </c>
      <c r="G120" s="18">
        <v>0</v>
      </c>
      <c r="H120" s="18">
        <v>1443361</v>
      </c>
      <c r="I120" s="18">
        <v>190858</v>
      </c>
      <c r="J120" s="18">
        <v>95352</v>
      </c>
      <c r="K120" s="18">
        <v>70869</v>
      </c>
      <c r="L120" s="18">
        <v>0</v>
      </c>
      <c r="M120" s="18">
        <v>1800440</v>
      </c>
      <c r="N120" s="18">
        <v>83958</v>
      </c>
      <c r="O120" s="18">
        <v>101383</v>
      </c>
      <c r="P120" s="19">
        <v>4.7E-2</v>
      </c>
      <c r="Q120" s="19">
        <v>5.6000000000000001E-2</v>
      </c>
      <c r="R120" s="20">
        <v>13</v>
      </c>
      <c r="S120" s="20">
        <v>170</v>
      </c>
      <c r="T120" s="21">
        <v>556</v>
      </c>
      <c r="U120" s="21">
        <v>31</v>
      </c>
      <c r="V120" s="22">
        <v>2.31</v>
      </c>
      <c r="W120" s="23">
        <v>0.71</v>
      </c>
      <c r="X120" s="24">
        <v>151.37</v>
      </c>
      <c r="Y120" s="25">
        <v>2.0099999999999998</v>
      </c>
      <c r="Z120" s="26">
        <v>11</v>
      </c>
      <c r="AA120" s="27">
        <v>19</v>
      </c>
      <c r="AB120" s="27">
        <f t="shared" si="13"/>
        <v>796.68421052631584</v>
      </c>
      <c r="AC120" s="28">
        <v>0.30000000000000027</v>
      </c>
      <c r="AD120" s="29">
        <v>18.629999999999995</v>
      </c>
      <c r="AE120" s="30">
        <v>101383</v>
      </c>
      <c r="AF120" s="30">
        <v>83958</v>
      </c>
      <c r="AG120" s="31">
        <f t="shared" si="12"/>
        <v>12</v>
      </c>
      <c r="AH120" s="32">
        <v>11187.194117647059</v>
      </c>
      <c r="AI120" s="32">
        <v>11084.694117647059</v>
      </c>
      <c r="AJ120" s="32">
        <v>3420.544964028777</v>
      </c>
      <c r="AK120" s="32">
        <v>3389.205035971223</v>
      </c>
      <c r="AL120" s="33">
        <f t="shared" si="14"/>
        <v>11894.298738191186</v>
      </c>
      <c r="AM120" s="34">
        <f t="shared" si="8"/>
        <v>-707.1046205441271</v>
      </c>
    </row>
    <row r="121" spans="1:39">
      <c r="A121" s="16" t="s">
        <v>147</v>
      </c>
      <c r="B121" s="17">
        <v>690359</v>
      </c>
      <c r="C121" s="17">
        <v>0</v>
      </c>
      <c r="D121" s="18">
        <v>930746</v>
      </c>
      <c r="E121" s="18">
        <v>941639</v>
      </c>
      <c r="F121" s="18">
        <v>57287</v>
      </c>
      <c r="G121" s="18">
        <v>0</v>
      </c>
      <c r="H121" s="18">
        <v>57287</v>
      </c>
      <c r="I121" s="18">
        <v>35238</v>
      </c>
      <c r="J121" s="18">
        <v>97351</v>
      </c>
      <c r="K121" s="18">
        <v>21035</v>
      </c>
      <c r="L121" s="18">
        <v>0</v>
      </c>
      <c r="M121" s="18">
        <v>210911</v>
      </c>
      <c r="N121" s="18">
        <v>719835</v>
      </c>
      <c r="O121" s="18">
        <v>730728</v>
      </c>
      <c r="P121" s="19">
        <v>3.4129999999999998</v>
      </c>
      <c r="Q121" s="19">
        <v>3.4649999999999999</v>
      </c>
      <c r="R121" s="20">
        <v>11</v>
      </c>
      <c r="S121" s="20">
        <v>105</v>
      </c>
      <c r="T121" s="21">
        <v>345</v>
      </c>
      <c r="U121" s="21">
        <v>30</v>
      </c>
      <c r="V121" s="22">
        <v>2.08</v>
      </c>
      <c r="W121" s="23">
        <v>0.63</v>
      </c>
      <c r="X121" s="24">
        <v>23.1</v>
      </c>
      <c r="Y121" s="25">
        <v>1.54</v>
      </c>
      <c r="Z121" s="26">
        <v>4</v>
      </c>
      <c r="AA121" s="27">
        <v>9</v>
      </c>
      <c r="AB121" s="27">
        <f t="shared" si="13"/>
        <v>256.66666666666669</v>
      </c>
      <c r="AC121" s="28">
        <v>0.54</v>
      </c>
      <c r="AD121" s="29">
        <v>81.900000000000006</v>
      </c>
      <c r="AE121" s="30">
        <v>730728</v>
      </c>
      <c r="AF121" s="30">
        <v>719835</v>
      </c>
      <c r="AG121" s="31">
        <f t="shared" si="12"/>
        <v>21</v>
      </c>
      <c r="AH121" s="32">
        <v>8967.9904761904763</v>
      </c>
      <c r="AI121" s="32">
        <v>8864.2476190476191</v>
      </c>
      <c r="AJ121" s="32">
        <v>2729.3884057971013</v>
      </c>
      <c r="AK121" s="32">
        <v>2697.8144927536232</v>
      </c>
      <c r="AL121" s="33">
        <f t="shared" si="14"/>
        <v>9130.3463203463198</v>
      </c>
      <c r="AM121" s="34">
        <f t="shared" si="8"/>
        <v>-162.35584415584344</v>
      </c>
    </row>
    <row r="122" spans="1:39">
      <c r="A122" s="16" t="s">
        <v>148</v>
      </c>
      <c r="B122" s="17">
        <v>40261</v>
      </c>
      <c r="C122" s="17">
        <v>0</v>
      </c>
      <c r="D122" s="18">
        <v>40261</v>
      </c>
      <c r="E122" s="18">
        <v>42974</v>
      </c>
      <c r="F122" s="18">
        <v>0</v>
      </c>
      <c r="G122" s="18">
        <v>0</v>
      </c>
      <c r="H122" s="18">
        <v>0</v>
      </c>
      <c r="I122" s="18">
        <v>0</v>
      </c>
      <c r="J122" s="18">
        <v>0</v>
      </c>
      <c r="K122" s="18">
        <v>0</v>
      </c>
      <c r="L122" s="18">
        <v>0</v>
      </c>
      <c r="M122" s="18">
        <v>0</v>
      </c>
      <c r="N122" s="18">
        <v>40261</v>
      </c>
      <c r="O122" s="18">
        <v>42974</v>
      </c>
      <c r="P122" s="19">
        <v>0</v>
      </c>
      <c r="Q122" s="19">
        <v>0</v>
      </c>
      <c r="R122" s="20">
        <v>2</v>
      </c>
      <c r="S122" s="20">
        <v>12</v>
      </c>
      <c r="T122" s="21">
        <v>13</v>
      </c>
      <c r="U122" s="21">
        <v>95</v>
      </c>
      <c r="V122" s="22">
        <v>1.29</v>
      </c>
      <c r="W122" s="23">
        <v>1.23</v>
      </c>
      <c r="X122" s="24" t="s">
        <v>94</v>
      </c>
      <c r="Y122" s="25" t="s">
        <v>94</v>
      </c>
      <c r="Z122" s="26" t="s">
        <v>94</v>
      </c>
      <c r="AA122" s="27" t="s">
        <v>94</v>
      </c>
      <c r="AB122" s="27" t="s">
        <v>94</v>
      </c>
      <c r="AC122" s="28">
        <v>1.29</v>
      </c>
      <c r="AD122" s="29">
        <v>12</v>
      </c>
      <c r="AE122" s="30">
        <v>42974</v>
      </c>
      <c r="AF122" s="30">
        <v>40261</v>
      </c>
      <c r="AG122" s="31" t="s">
        <v>94</v>
      </c>
      <c r="AH122" s="32">
        <v>3581.1666666666665</v>
      </c>
      <c r="AI122" s="32">
        <v>3355.0833333333335</v>
      </c>
      <c r="AJ122" s="32">
        <v>3305.6923076923076</v>
      </c>
      <c r="AK122" s="32">
        <v>3097</v>
      </c>
      <c r="AL122" s="33" t="s">
        <v>94</v>
      </c>
      <c r="AM122" s="34" t="s">
        <v>94</v>
      </c>
    </row>
    <row r="123" spans="1:39">
      <c r="A123" s="16" t="s">
        <v>149</v>
      </c>
      <c r="B123" s="17">
        <v>16796323</v>
      </c>
      <c r="C123" s="17">
        <v>0</v>
      </c>
      <c r="D123" s="18">
        <v>22713118</v>
      </c>
      <c r="E123" s="18">
        <v>23113935</v>
      </c>
      <c r="F123" s="18">
        <v>17942888</v>
      </c>
      <c r="G123" s="18">
        <v>0</v>
      </c>
      <c r="H123" s="18">
        <v>17942888</v>
      </c>
      <c r="I123" s="18">
        <v>4067118</v>
      </c>
      <c r="J123" s="18">
        <v>1687887</v>
      </c>
      <c r="K123" s="18">
        <v>400338</v>
      </c>
      <c r="L123" s="18">
        <v>0</v>
      </c>
      <c r="M123" s="18">
        <v>24098231</v>
      </c>
      <c r="N123" s="18">
        <v>-1385113</v>
      </c>
      <c r="O123" s="18">
        <v>-984296</v>
      </c>
      <c r="P123" s="19">
        <v>-5.7000000000000002E-2</v>
      </c>
      <c r="Q123" s="19">
        <v>-4.1000000000000002E-2</v>
      </c>
      <c r="R123" s="20">
        <v>24</v>
      </c>
      <c r="S123" s="35">
        <v>643</v>
      </c>
      <c r="T123" s="21">
        <v>862</v>
      </c>
      <c r="U123" s="21">
        <v>75</v>
      </c>
      <c r="V123" s="22">
        <v>3.17</v>
      </c>
      <c r="W123" s="23">
        <v>2.36</v>
      </c>
      <c r="X123" s="24">
        <v>653.87</v>
      </c>
      <c r="Y123" s="25">
        <v>2.78</v>
      </c>
      <c r="Z123" s="26">
        <v>25</v>
      </c>
      <c r="AA123" s="27">
        <v>94</v>
      </c>
      <c r="AB123" s="27">
        <f>(X123*100)/AA123</f>
        <v>695.60638297872345</v>
      </c>
      <c r="AC123" s="28">
        <v>0.39000000000000012</v>
      </c>
      <c r="AD123" s="29">
        <v>-10.870000000000005</v>
      </c>
      <c r="AE123" s="30">
        <v>-984296</v>
      </c>
      <c r="AF123" s="30">
        <v>-1385113</v>
      </c>
      <c r="AG123" s="31">
        <f>(U123-AA123)</f>
        <v>-19</v>
      </c>
      <c r="AH123" s="32">
        <v>35947.021772939348</v>
      </c>
      <c r="AI123" s="32">
        <v>35323.667185069986</v>
      </c>
      <c r="AJ123" s="32">
        <v>26814.309744779581</v>
      </c>
      <c r="AK123" s="32">
        <v>26349.324825986077</v>
      </c>
      <c r="AL123" s="33">
        <f>M123/X123</f>
        <v>36854.773884717142</v>
      </c>
      <c r="AM123" s="34">
        <f t="shared" si="8"/>
        <v>-907.7521117777942</v>
      </c>
    </row>
    <row r="124" spans="1:39">
      <c r="A124" s="16" t="s">
        <v>150</v>
      </c>
      <c r="B124" s="17">
        <v>427311</v>
      </c>
      <c r="C124" s="17">
        <v>0</v>
      </c>
      <c r="D124" s="18">
        <v>494977</v>
      </c>
      <c r="E124" s="18">
        <v>501698</v>
      </c>
      <c r="F124" s="18">
        <v>133846</v>
      </c>
      <c r="G124" s="18">
        <v>0</v>
      </c>
      <c r="H124" s="18">
        <v>133846</v>
      </c>
      <c r="I124" s="18">
        <v>40665</v>
      </c>
      <c r="J124" s="18">
        <v>0</v>
      </c>
      <c r="K124" s="18">
        <v>751</v>
      </c>
      <c r="L124" s="18">
        <v>0</v>
      </c>
      <c r="M124" s="18">
        <v>175262</v>
      </c>
      <c r="N124" s="18">
        <v>319715</v>
      </c>
      <c r="O124" s="18">
        <v>326436</v>
      </c>
      <c r="P124" s="19">
        <v>1.8240000000000001</v>
      </c>
      <c r="Q124" s="19">
        <v>1.863</v>
      </c>
      <c r="R124" s="20">
        <v>9</v>
      </c>
      <c r="S124" s="20">
        <v>68</v>
      </c>
      <c r="T124" s="21">
        <v>235</v>
      </c>
      <c r="U124" s="21">
        <v>29</v>
      </c>
      <c r="V124" s="22">
        <v>2.04</v>
      </c>
      <c r="W124" s="23">
        <v>0.59</v>
      </c>
      <c r="X124" s="24">
        <v>45.800000000000004</v>
      </c>
      <c r="Y124" s="25">
        <v>1.4</v>
      </c>
      <c r="Z124" s="26">
        <v>7</v>
      </c>
      <c r="AA124" s="27">
        <v>24</v>
      </c>
      <c r="AB124" s="27">
        <f>(X124*100)/AA124</f>
        <v>190.83333333333334</v>
      </c>
      <c r="AC124" s="28">
        <v>0.64000000000000012</v>
      </c>
      <c r="AD124" s="29">
        <v>22.199999999999996</v>
      </c>
      <c r="AE124" s="30">
        <v>326436</v>
      </c>
      <c r="AF124" s="30">
        <v>319715</v>
      </c>
      <c r="AG124" s="31">
        <f>(U124-AA124)</f>
        <v>5</v>
      </c>
      <c r="AH124" s="32">
        <v>7377.911764705882</v>
      </c>
      <c r="AI124" s="32">
        <v>7279.0735294117649</v>
      </c>
      <c r="AJ124" s="32">
        <v>2134.8851063829788</v>
      </c>
      <c r="AK124" s="32">
        <v>2106.2851063829789</v>
      </c>
      <c r="AL124" s="33">
        <f>M124/X124</f>
        <v>3826.6812227074233</v>
      </c>
      <c r="AM124" s="34">
        <f t="shared" si="8"/>
        <v>3551.2305419984586</v>
      </c>
    </row>
    <row r="126" spans="1:39">
      <c r="A126" s="1"/>
    </row>
    <row r="128" spans="1:39" ht="15" customHeight="1">
      <c r="D128" s="46" t="s">
        <v>169</v>
      </c>
      <c r="E128" s="46"/>
      <c r="F128" s="46"/>
      <c r="G128" s="46"/>
      <c r="H128" s="46"/>
      <c r="I128" s="46"/>
      <c r="J128" s="46"/>
      <c r="K128" s="46"/>
      <c r="L128" s="46"/>
      <c r="M128" s="46"/>
      <c r="N128" s="46"/>
      <c r="O128" s="46"/>
      <c r="P128" s="46"/>
      <c r="Q128" s="46"/>
      <c r="R128" s="46"/>
      <c r="S128" s="46"/>
    </row>
    <row r="129" spans="4:21">
      <c r="D129" s="46"/>
      <c r="E129" s="46"/>
      <c r="F129" s="46"/>
      <c r="G129" s="46"/>
      <c r="H129" s="46"/>
      <c r="I129" s="46"/>
      <c r="J129" s="46"/>
      <c r="K129" s="46"/>
      <c r="L129" s="46"/>
      <c r="M129" s="46"/>
      <c r="N129" s="46"/>
      <c r="O129" s="46"/>
      <c r="P129" s="46"/>
      <c r="Q129" s="46"/>
      <c r="R129" s="46"/>
      <c r="S129" s="46"/>
    </row>
    <row r="130" spans="4:21">
      <c r="D130" s="46"/>
      <c r="E130" s="46"/>
      <c r="F130" s="46"/>
      <c r="G130" s="46"/>
      <c r="H130" s="46"/>
      <c r="I130" s="46"/>
      <c r="J130" s="46"/>
      <c r="K130" s="46"/>
      <c r="L130" s="46"/>
      <c r="M130" s="46"/>
      <c r="N130" s="46"/>
      <c r="O130" s="46"/>
      <c r="P130" s="46"/>
      <c r="Q130" s="46"/>
      <c r="R130" s="46"/>
      <c r="S130" s="46"/>
    </row>
    <row r="131" spans="4:21">
      <c r="D131" s="46"/>
      <c r="E131" s="46"/>
      <c r="F131" s="46"/>
      <c r="G131" s="46"/>
      <c r="H131" s="46"/>
      <c r="I131" s="46"/>
      <c r="J131" s="46"/>
      <c r="K131" s="46"/>
      <c r="L131" s="46"/>
      <c r="M131" s="46"/>
      <c r="N131" s="46"/>
      <c r="O131" s="46"/>
      <c r="P131" s="46"/>
      <c r="Q131" s="46"/>
      <c r="R131" s="46"/>
      <c r="S131" s="46"/>
    </row>
    <row r="141" spans="4:21">
      <c r="U141" s="1"/>
    </row>
    <row r="142" spans="4:21">
      <c r="U142" s="1"/>
    </row>
  </sheetData>
  <mergeCells count="6">
    <mergeCell ref="AH1:AM1"/>
    <mergeCell ref="D128:S131"/>
    <mergeCell ref="D1:Q1"/>
    <mergeCell ref="R1:W1"/>
    <mergeCell ref="X1:AB1"/>
    <mergeCell ref="AC1:AG1"/>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2015-05-06T11:00:17Z</dcterms:modified>
</cp:coreProperties>
</file>